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5"/>
  </bookViews>
  <sheets>
    <sheet name="Озеленени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1" i="1" l="1"/>
  <c r="G132" i="1" s="1"/>
  <c r="G129" i="1"/>
  <c r="G128" i="1"/>
  <c r="G127" i="1"/>
  <c r="G126" i="1"/>
  <c r="E125" i="1"/>
  <c r="G125" i="1" s="1"/>
  <c r="G124" i="1"/>
  <c r="G122" i="1"/>
  <c r="G120" i="1"/>
  <c r="G121" i="1" s="1"/>
  <c r="G118" i="1"/>
  <c r="G119" i="1" s="1"/>
  <c r="G116" i="1"/>
  <c r="G115" i="1"/>
  <c r="G113" i="1"/>
  <c r="G111" i="1"/>
  <c r="G110" i="1"/>
  <c r="G109" i="1"/>
  <c r="G108" i="1"/>
  <c r="G107" i="1"/>
  <c r="G105" i="1"/>
  <c r="G104" i="1"/>
  <c r="G103" i="1"/>
  <c r="G102" i="1"/>
  <c r="G101" i="1"/>
  <c r="G100" i="1"/>
  <c r="G99" i="1"/>
  <c r="G97" i="1"/>
  <c r="G96" i="1"/>
  <c r="E94" i="1"/>
  <c r="G94" i="1" s="1"/>
  <c r="G93" i="1"/>
  <c r="G92" i="1"/>
  <c r="G91" i="1"/>
  <c r="G90" i="1"/>
  <c r="G88" i="1"/>
  <c r="G87" i="1"/>
  <c r="G86" i="1"/>
  <c r="G85" i="1"/>
  <c r="G84" i="1"/>
  <c r="G83" i="1"/>
  <c r="G82" i="1"/>
  <c r="G81" i="1"/>
  <c r="E80" i="1"/>
  <c r="G80" i="1" s="1"/>
  <c r="G79" i="1"/>
  <c r="G77" i="1"/>
  <c r="G76" i="1"/>
  <c r="G75" i="1"/>
  <c r="G74" i="1"/>
  <c r="G73" i="1"/>
  <c r="G72" i="1"/>
  <c r="E71" i="1"/>
  <c r="G71" i="1" s="1"/>
  <c r="G70" i="1"/>
  <c r="G68" i="1"/>
  <c r="G67" i="1"/>
  <c r="G66" i="1"/>
  <c r="E65" i="1"/>
  <c r="G65" i="1" s="1"/>
  <c r="G64" i="1"/>
  <c r="E62" i="1"/>
  <c r="G62" i="1" s="1"/>
  <c r="G61" i="1"/>
  <c r="G60" i="1"/>
  <c r="G59" i="1"/>
  <c r="G58" i="1"/>
  <c r="G57" i="1"/>
  <c r="G56" i="1"/>
  <c r="G55" i="1"/>
  <c r="G54" i="1"/>
  <c r="G53" i="1"/>
  <c r="G52" i="1"/>
  <c r="G51" i="1"/>
  <c r="G49" i="1"/>
  <c r="G48" i="1"/>
  <c r="G46" i="1"/>
  <c r="G45" i="1"/>
  <c r="G44" i="1"/>
  <c r="G43" i="1"/>
  <c r="G42" i="1"/>
  <c r="G41" i="1"/>
  <c r="G40" i="1"/>
  <c r="G39" i="1"/>
  <c r="G38" i="1"/>
  <c r="G36" i="1"/>
  <c r="G34" i="1"/>
  <c r="G33" i="1"/>
  <c r="G32" i="1"/>
  <c r="G31" i="1"/>
  <c r="G30" i="1"/>
  <c r="G29" i="1"/>
  <c r="G28" i="1"/>
  <c r="G27" i="1"/>
  <c r="E26" i="1"/>
  <c r="G26" i="1" s="1"/>
  <c r="G24" i="1"/>
  <c r="G23" i="1"/>
  <c r="E22" i="1"/>
  <c r="G22" i="1" s="1"/>
  <c r="G20" i="1"/>
  <c r="G19" i="1"/>
  <c r="G18" i="1"/>
  <c r="G17" i="1"/>
  <c r="G16" i="1"/>
  <c r="G15" i="1"/>
  <c r="E14" i="1"/>
  <c r="G14" i="1" s="1"/>
  <c r="G11" i="1"/>
  <c r="G9" i="1"/>
  <c r="G8" i="1"/>
  <c r="G7" i="1"/>
  <c r="G6" i="1"/>
  <c r="E5" i="1"/>
  <c r="G5" i="1" s="1"/>
  <c r="G4" i="1"/>
  <c r="G25" i="1" l="1"/>
  <c r="G78" i="1"/>
  <c r="G106" i="1"/>
  <c r="G117" i="1"/>
  <c r="G130" i="1"/>
  <c r="G69" i="1"/>
  <c r="G21" i="1"/>
  <c r="G47" i="1"/>
  <c r="G50" i="1"/>
  <c r="G95" i="1"/>
  <c r="G112" i="1"/>
  <c r="G35" i="1"/>
  <c r="G89" i="1"/>
  <c r="G12" i="1"/>
  <c r="G37" i="1"/>
  <c r="G63" i="1"/>
  <c r="G114" i="1"/>
  <c r="G123" i="1"/>
  <c r="G10" i="1"/>
  <c r="G133" i="1" l="1"/>
</calcChain>
</file>

<file path=xl/sharedStrings.xml><?xml version="1.0" encoding="utf-8"?>
<sst xmlns="http://schemas.openxmlformats.org/spreadsheetml/2006/main" count="338" uniqueCount="99">
  <si>
    <t>Целевая статья расходов: 88 4 00 00098</t>
  </si>
  <si>
    <t>№ п/п</t>
  </si>
  <si>
    <t xml:space="preserve">Адрес </t>
  </si>
  <si>
    <t>Виды работ</t>
  </si>
  <si>
    <t xml:space="preserve">Ед. изм. </t>
  </si>
  <si>
    <t>Кол - во</t>
  </si>
  <si>
    <t>Цена            за ед. (руб.)</t>
  </si>
  <si>
    <t>Стоимость    (тыс.руб.)</t>
  </si>
  <si>
    <t>Примечание</t>
  </si>
  <si>
    <t>Посадка кустарников - клен гиннала</t>
  </si>
  <si>
    <t>шт.</t>
  </si>
  <si>
    <t>Посадка цветов(бархатцы)в вазоны</t>
  </si>
  <si>
    <t>Снос Д= до 24 см</t>
  </si>
  <si>
    <t>порубочный билет № 167</t>
  </si>
  <si>
    <t>Снос Д= до 16 см</t>
  </si>
  <si>
    <t>Омолаживание Д до 50 см(срез до 20)</t>
  </si>
  <si>
    <t>Омолаживание Д до 50 см (срез. От 20до 30)</t>
  </si>
  <si>
    <t>Итого:</t>
  </si>
  <si>
    <t>Восстановление газона h=0,15</t>
  </si>
  <si>
    <t>м2</t>
  </si>
  <si>
    <t>внутриквартальный сквер во дворе</t>
  </si>
  <si>
    <t>Снос кустарников</t>
  </si>
  <si>
    <t>порубочный билет №171</t>
  </si>
  <si>
    <t>Омолаживание кустарников</t>
  </si>
  <si>
    <t>Омолаживание деревьев Д=свыше 50 см</t>
  </si>
  <si>
    <t>Омолаживание деревьев Д= до 50 см</t>
  </si>
  <si>
    <t>Снос ствола д=14 см</t>
  </si>
  <si>
    <t>Санитарная прочистка более 5 м</t>
  </si>
  <si>
    <t xml:space="preserve">ул. Кораблестроителей, д. 19 корп.1, лит. Б </t>
  </si>
  <si>
    <t>Снос деревьев Д до 24 см</t>
  </si>
  <si>
    <t>ул. Кораблестроителей, д. 19 корп.1 лит.В</t>
  </si>
  <si>
    <t>порубочный билет №170</t>
  </si>
  <si>
    <t>Снос деревьев Д до 16 см</t>
  </si>
  <si>
    <t>Снос деревьев Д до 52 см</t>
  </si>
  <si>
    <t>Снос кустарников свыше 10 лет</t>
  </si>
  <si>
    <t>Санитарная прочистка высотой более 5 м</t>
  </si>
  <si>
    <t>Ул. Кораблестроителей, д.20, корп. 1.лит.А</t>
  </si>
  <si>
    <t>Ул. Кораблестроителей, д.22, корп. 1</t>
  </si>
  <si>
    <t>Посадка цветов (бархатцы) в вазоны</t>
  </si>
  <si>
    <t>Снос деревьев Д= до 24 см</t>
  </si>
  <si>
    <t>Порубочный билет № 169</t>
  </si>
  <si>
    <t>Снос деревьев Д= до 36 см</t>
  </si>
  <si>
    <t>Омолаживание Д= до 52 см</t>
  </si>
  <si>
    <t>Омолаживание Д= до 50 см</t>
  </si>
  <si>
    <t>Омолаживание Д=свыше 50 см</t>
  </si>
  <si>
    <t>Омолаживание кустов</t>
  </si>
  <si>
    <t>Ул. Кораблестроителей, д.22, корп. 2, лит.А</t>
  </si>
  <si>
    <t>внутриквартальный сквер напротив дома</t>
  </si>
  <si>
    <t>Ул. Кораблестроителей, д.23, корп.1-корп.2</t>
  </si>
  <si>
    <t>Посадка кустарников - клён гиннала</t>
  </si>
  <si>
    <t>корп.1</t>
  </si>
  <si>
    <t>Восстановление газона h=0,05</t>
  </si>
  <si>
    <t>Порубочный билет № 166</t>
  </si>
  <si>
    <t>Снос деревьев Д до 80 см</t>
  </si>
  <si>
    <t>Санитарная прочистка Д более 350 мм</t>
  </si>
  <si>
    <t>Снос деревьев Д до 100 см</t>
  </si>
  <si>
    <t>Снос деревьев Д до 36 см</t>
  </si>
  <si>
    <t>Омолаживание Д до 50 см</t>
  </si>
  <si>
    <t>Омолаживание Д свыше 50 см</t>
  </si>
  <si>
    <t>Санитарная прочистка</t>
  </si>
  <si>
    <t>ул.Наличная,д.36, корп.2</t>
  </si>
  <si>
    <t>ул. Наличная, д.36,корп.3, корп. 4</t>
  </si>
  <si>
    <t>корп. 3</t>
  </si>
  <si>
    <t>Порубочный билет № 163</t>
  </si>
  <si>
    <t>Омолаживание  свыше Д 50 см</t>
  </si>
  <si>
    <t>ул. Наличная, д.36,корп.4-корп.5</t>
  </si>
  <si>
    <t>корп.5</t>
  </si>
  <si>
    <t>корп. 4</t>
  </si>
  <si>
    <t>Снос Д до 36 см</t>
  </si>
  <si>
    <t>Порубочный билет № 173</t>
  </si>
  <si>
    <t>Снос Д до 24 см</t>
  </si>
  <si>
    <t>Снос Д до 16 см</t>
  </si>
  <si>
    <t>Ул. Наличная, д.36, корп.5-корп. 6</t>
  </si>
  <si>
    <t>Снос деревьев тополь Д до 100 см</t>
  </si>
  <si>
    <t>ул. Наличная, д. 36, корп. 6-корп.7</t>
  </si>
  <si>
    <t>корп.7</t>
  </si>
  <si>
    <t>восстановление газона h=0,05</t>
  </si>
  <si>
    <t>порубочный билет №168</t>
  </si>
  <si>
    <t>Снос деревьев Д= до 16 см</t>
  </si>
  <si>
    <t>Омолаживание Д=  свыше 50 см</t>
  </si>
  <si>
    <t>порубочный билет №172</t>
  </si>
  <si>
    <t>ул. Нахимова, д.3, корп.3</t>
  </si>
  <si>
    <t>Нахимова, д.3, корп.3 лит.А и Нахимова д.5, корп.3, лит.А</t>
  </si>
  <si>
    <t>Омолаживание до 50 см</t>
  </si>
  <si>
    <t>Нахимова, д.11</t>
  </si>
  <si>
    <t>Нахимова, д.11, корп.2, лит.А</t>
  </si>
  <si>
    <t>Снос дерева Д до 24 см</t>
  </si>
  <si>
    <t>ул. Беринга д.32,корп.3, лит.А и д.32,корп.2,лит.А</t>
  </si>
  <si>
    <t>Морская наб., д. 15</t>
  </si>
  <si>
    <t>порубочный билет №164</t>
  </si>
  <si>
    <t>восстановление газона h=0,15</t>
  </si>
  <si>
    <t xml:space="preserve">Морская наб.,д.17 корп.1 </t>
  </si>
  <si>
    <t>Всего по программе:</t>
  </si>
  <si>
    <t>Адресный перечень к ведомственной целевой программе "Озеленение территории муниципального образования" на 2017 год</t>
  </si>
  <si>
    <t>ул. Кораблестроителей д. 16 корп. 1</t>
  </si>
  <si>
    <t>ул. Кораблестроителей д. 16 корп. 3 лит А</t>
  </si>
  <si>
    <t>ул. Кораблестроителей д. 19 корп. 1 лит А</t>
  </si>
  <si>
    <t>Снос, санитарная прочистка, омолаживание:</t>
  </si>
  <si>
    <t>Внутриквартальный сквер на Наличной ул., 45, корп.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</si>
</sst>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 applyFill="1"/>
    <xf numFmtId="0" fontId="2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/>
    <xf numFmtId="0" fontId="1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2" fillId="0" borderId="1" xfId="1" applyFont="1" applyFill="1" applyBorder="1"/>
    <xf numFmtId="0" fontId="5" fillId="0" borderId="1" xfId="1" applyFont="1" applyFill="1" applyBorder="1"/>
    <xf numFmtId="0" fontId="3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horizontal="center" vertical="top"/>
    </xf>
    <xf numFmtId="4" fontId="3" fillId="0" borderId="1" xfId="1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/>
    <xf numFmtId="0" fontId="0" fillId="0" borderId="1" xfId="0" applyFill="1" applyBorder="1" applyAlignment="1"/>
    <xf numFmtId="0" fontId="2" fillId="0" borderId="0" xfId="1" applyFont="1" applyFill="1" applyAlignment="1">
      <alignment horizont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137"/>
  <sheetViews>
    <sheetView tabSelected="1" topLeftCell="A115" zoomScaleNormal="100" workbookViewId="0">
      <selection activeCell="C141" sqref="C141"/>
    </sheetView>
  </sheetViews>
  <sheetFormatPr defaultRowHeight="12.75" x14ac:dyDescent="0.2"/>
  <cols>
    <col min="1" max="1" width="5.140625" style="1" customWidth="1"/>
    <col min="2" max="2" width="26" style="1" customWidth="1"/>
    <col min="3" max="3" width="39.85546875" style="1" customWidth="1"/>
    <col min="4" max="4" width="5.28515625" style="1" customWidth="1"/>
    <col min="5" max="5" width="12.5703125" style="1" customWidth="1"/>
    <col min="6" max="6" width="11.85546875" style="1" customWidth="1"/>
    <col min="7" max="7" width="18.7109375" style="1" customWidth="1"/>
    <col min="8" max="8" width="34.7109375" style="1" customWidth="1"/>
    <col min="9" max="16384" width="9.140625" style="1"/>
  </cols>
  <sheetData>
    <row r="1" spans="1:8" ht="15.75" x14ac:dyDescent="0.25">
      <c r="A1" s="33" t="s">
        <v>93</v>
      </c>
      <c r="B1" s="33"/>
      <c r="C1" s="33"/>
      <c r="D1" s="33"/>
      <c r="E1" s="33"/>
      <c r="F1" s="33"/>
      <c r="G1" s="33"/>
      <c r="H1" s="33"/>
    </row>
    <row r="2" spans="1:8" ht="15.75" x14ac:dyDescent="0.25">
      <c r="A2" s="42"/>
      <c r="B2" s="42"/>
      <c r="C2" s="42"/>
      <c r="D2" s="42"/>
      <c r="F2" s="2"/>
      <c r="G2" s="43" t="s">
        <v>0</v>
      </c>
      <c r="H2" s="43"/>
    </row>
    <row r="3" spans="1:8" ht="48" customHeight="1" x14ac:dyDescent="0.2">
      <c r="A3" s="18" t="s">
        <v>1</v>
      </c>
      <c r="B3" s="8" t="s">
        <v>2</v>
      </c>
      <c r="C3" s="8" t="s">
        <v>3</v>
      </c>
      <c r="D3" s="18" t="s">
        <v>4</v>
      </c>
      <c r="E3" s="8" t="s">
        <v>5</v>
      </c>
      <c r="F3" s="18" t="s">
        <v>6</v>
      </c>
      <c r="G3" s="18" t="s">
        <v>7</v>
      </c>
      <c r="H3" s="8" t="s">
        <v>8</v>
      </c>
    </row>
    <row r="4" spans="1:8" ht="15.75" x14ac:dyDescent="0.25">
      <c r="A4" s="28">
        <v>1</v>
      </c>
      <c r="B4" s="29" t="s">
        <v>94</v>
      </c>
      <c r="C4" s="3" t="s">
        <v>9</v>
      </c>
      <c r="D4" s="4" t="s">
        <v>10</v>
      </c>
      <c r="E4" s="4">
        <v>31</v>
      </c>
      <c r="F4" s="5">
        <v>4716.58</v>
      </c>
      <c r="G4" s="6">
        <f t="shared" ref="G4:G9" si="0">F4*E4/1000</f>
        <v>146.21398000000002</v>
      </c>
      <c r="H4" s="19"/>
    </row>
    <row r="5" spans="1:8" ht="15.75" x14ac:dyDescent="0.25">
      <c r="A5" s="28"/>
      <c r="B5" s="29"/>
      <c r="C5" s="3" t="s">
        <v>11</v>
      </c>
      <c r="D5" s="4" t="s">
        <v>10</v>
      </c>
      <c r="E5" s="4">
        <f>2*15</f>
        <v>30</v>
      </c>
      <c r="F5" s="5">
        <v>48.25</v>
      </c>
      <c r="G5" s="6">
        <f t="shared" si="0"/>
        <v>1.4475</v>
      </c>
      <c r="H5" s="19"/>
    </row>
    <row r="6" spans="1:8" ht="15.75" x14ac:dyDescent="0.25">
      <c r="A6" s="28"/>
      <c r="B6" s="30"/>
      <c r="C6" s="3" t="s">
        <v>12</v>
      </c>
      <c r="D6" s="4" t="s">
        <v>10</v>
      </c>
      <c r="E6" s="4">
        <v>3</v>
      </c>
      <c r="F6" s="5">
        <v>4234.38</v>
      </c>
      <c r="G6" s="6">
        <f t="shared" si="0"/>
        <v>12.703139999999999</v>
      </c>
      <c r="H6" s="19" t="s">
        <v>13</v>
      </c>
    </row>
    <row r="7" spans="1:8" ht="15.75" x14ac:dyDescent="0.25">
      <c r="A7" s="28"/>
      <c r="B7" s="30"/>
      <c r="C7" s="3" t="s">
        <v>14</v>
      </c>
      <c r="D7" s="4" t="s">
        <v>10</v>
      </c>
      <c r="E7" s="4">
        <v>1</v>
      </c>
      <c r="F7" s="5">
        <v>3142.67</v>
      </c>
      <c r="G7" s="6">
        <f t="shared" si="0"/>
        <v>3.1426699999999999</v>
      </c>
      <c r="H7" s="19" t="s">
        <v>13</v>
      </c>
    </row>
    <row r="8" spans="1:8" ht="15.75" x14ac:dyDescent="0.25">
      <c r="A8" s="28"/>
      <c r="B8" s="30"/>
      <c r="C8" s="3" t="s">
        <v>15</v>
      </c>
      <c r="D8" s="4" t="s">
        <v>10</v>
      </c>
      <c r="E8" s="4">
        <v>10</v>
      </c>
      <c r="F8" s="5">
        <v>4242.24</v>
      </c>
      <c r="G8" s="6">
        <f t="shared" si="0"/>
        <v>42.422399999999996</v>
      </c>
      <c r="H8" s="19" t="s">
        <v>13</v>
      </c>
    </row>
    <row r="9" spans="1:8" ht="31.5" x14ac:dyDescent="0.25">
      <c r="A9" s="28"/>
      <c r="B9" s="30"/>
      <c r="C9" s="3" t="s">
        <v>16</v>
      </c>
      <c r="D9" s="4" t="s">
        <v>10</v>
      </c>
      <c r="E9" s="4">
        <v>7</v>
      </c>
      <c r="F9" s="5">
        <v>5896.76</v>
      </c>
      <c r="G9" s="6">
        <f t="shared" si="0"/>
        <v>41.277320000000003</v>
      </c>
      <c r="H9" s="19" t="s">
        <v>13</v>
      </c>
    </row>
    <row r="10" spans="1:8" ht="16.5" customHeight="1" x14ac:dyDescent="0.25">
      <c r="A10" s="28"/>
      <c r="B10" s="30"/>
      <c r="C10" s="7" t="s">
        <v>17</v>
      </c>
      <c r="D10" s="8"/>
      <c r="E10" s="8"/>
      <c r="F10" s="9"/>
      <c r="G10" s="10">
        <f>SUM(G4:G9)</f>
        <v>247.20701</v>
      </c>
      <c r="H10" s="20"/>
    </row>
    <row r="11" spans="1:8" ht="15.75" x14ac:dyDescent="0.25">
      <c r="A11" s="34">
        <v>2</v>
      </c>
      <c r="B11" s="35" t="s">
        <v>95</v>
      </c>
      <c r="C11" s="3" t="s">
        <v>18</v>
      </c>
      <c r="D11" s="4" t="s">
        <v>19</v>
      </c>
      <c r="E11" s="4">
        <v>1202</v>
      </c>
      <c r="F11" s="5">
        <v>398.31</v>
      </c>
      <c r="G11" s="6">
        <f>F11*E11/1000</f>
        <v>478.76862</v>
      </c>
      <c r="H11" s="21" t="s">
        <v>20</v>
      </c>
    </row>
    <row r="12" spans="1:8" ht="15.75" x14ac:dyDescent="0.25">
      <c r="A12" s="34"/>
      <c r="B12" s="35"/>
      <c r="C12" s="7" t="s">
        <v>17</v>
      </c>
      <c r="D12" s="8"/>
      <c r="E12" s="8"/>
      <c r="F12" s="9"/>
      <c r="G12" s="10">
        <f>SUM(G11:G11)</f>
        <v>478.76862</v>
      </c>
      <c r="H12" s="19"/>
    </row>
    <row r="13" spans="1:8" ht="15.75" customHeight="1" x14ac:dyDescent="0.25">
      <c r="A13" s="34">
        <v>3</v>
      </c>
      <c r="B13" s="35" t="s">
        <v>96</v>
      </c>
      <c r="C13" s="3"/>
      <c r="D13" s="4"/>
      <c r="E13" s="4"/>
      <c r="F13" s="5"/>
      <c r="G13" s="6"/>
      <c r="H13" s="19"/>
    </row>
    <row r="14" spans="1:8" ht="15.75" customHeight="1" x14ac:dyDescent="0.25">
      <c r="A14" s="34"/>
      <c r="B14" s="35"/>
      <c r="C14" s="3" t="s">
        <v>11</v>
      </c>
      <c r="D14" s="4" t="s">
        <v>10</v>
      </c>
      <c r="E14" s="4">
        <f>9*10</f>
        <v>90</v>
      </c>
      <c r="F14" s="5">
        <v>48.25</v>
      </c>
      <c r="G14" s="6">
        <f>F14*E14/1000</f>
        <v>4.3425000000000002</v>
      </c>
      <c r="H14" s="19"/>
    </row>
    <row r="15" spans="1:8" ht="15.75" customHeight="1" x14ac:dyDescent="0.25">
      <c r="A15" s="34"/>
      <c r="B15" s="35"/>
      <c r="C15" s="3" t="s">
        <v>21</v>
      </c>
      <c r="D15" s="4" t="s">
        <v>10</v>
      </c>
      <c r="E15" s="4">
        <v>10</v>
      </c>
      <c r="F15" s="5">
        <v>518.5</v>
      </c>
      <c r="G15" s="6">
        <f t="shared" ref="G15:G20" si="1">F15*E15/1000</f>
        <v>5.1849999999999996</v>
      </c>
      <c r="H15" s="19" t="s">
        <v>22</v>
      </c>
    </row>
    <row r="16" spans="1:8" ht="15.75" customHeight="1" x14ac:dyDescent="0.25">
      <c r="A16" s="34"/>
      <c r="B16" s="35"/>
      <c r="C16" s="3" t="s">
        <v>23</v>
      </c>
      <c r="D16" s="4" t="s">
        <v>10</v>
      </c>
      <c r="E16" s="4">
        <v>1</v>
      </c>
      <c r="F16" s="5">
        <v>24.39</v>
      </c>
      <c r="G16" s="6">
        <f t="shared" si="1"/>
        <v>2.4390000000000002E-2</v>
      </c>
      <c r="H16" s="19" t="s">
        <v>22</v>
      </c>
    </row>
    <row r="17" spans="1:8" ht="15.75" customHeight="1" x14ac:dyDescent="0.25">
      <c r="A17" s="34"/>
      <c r="B17" s="35"/>
      <c r="C17" s="3" t="s">
        <v>24</v>
      </c>
      <c r="D17" s="4" t="s">
        <v>10</v>
      </c>
      <c r="E17" s="4">
        <v>1</v>
      </c>
      <c r="F17" s="5">
        <v>6762.35</v>
      </c>
      <c r="G17" s="6">
        <f t="shared" si="1"/>
        <v>6.7623500000000005</v>
      </c>
      <c r="H17" s="19" t="s">
        <v>22</v>
      </c>
    </row>
    <row r="18" spans="1:8" ht="15.75" customHeight="1" x14ac:dyDescent="0.25">
      <c r="A18" s="34"/>
      <c r="B18" s="35"/>
      <c r="C18" s="3" t="s">
        <v>25</v>
      </c>
      <c r="D18" s="4" t="s">
        <v>10</v>
      </c>
      <c r="E18" s="4">
        <v>4</v>
      </c>
      <c r="F18" s="5">
        <v>5838.84</v>
      </c>
      <c r="G18" s="6">
        <f t="shared" si="1"/>
        <v>23.355360000000001</v>
      </c>
      <c r="H18" s="19" t="s">
        <v>22</v>
      </c>
    </row>
    <row r="19" spans="1:8" ht="15.75" customHeight="1" x14ac:dyDescent="0.25">
      <c r="A19" s="34"/>
      <c r="B19" s="35"/>
      <c r="C19" s="3" t="s">
        <v>26</v>
      </c>
      <c r="D19" s="4" t="s">
        <v>10</v>
      </c>
      <c r="E19" s="4">
        <v>1</v>
      </c>
      <c r="F19" s="5">
        <v>3084.75</v>
      </c>
      <c r="G19" s="6">
        <f t="shared" si="1"/>
        <v>3.0847500000000001</v>
      </c>
      <c r="H19" s="19" t="s">
        <v>22</v>
      </c>
    </row>
    <row r="20" spans="1:8" ht="15.75" customHeight="1" x14ac:dyDescent="0.25">
      <c r="A20" s="34"/>
      <c r="B20" s="35"/>
      <c r="C20" s="3" t="s">
        <v>27</v>
      </c>
      <c r="D20" s="4" t="s">
        <v>10</v>
      </c>
      <c r="E20" s="4">
        <v>3</v>
      </c>
      <c r="F20" s="5">
        <v>7633.27</v>
      </c>
      <c r="G20" s="6">
        <f t="shared" si="1"/>
        <v>22.899810000000002</v>
      </c>
      <c r="H20" s="19" t="s">
        <v>22</v>
      </c>
    </row>
    <row r="21" spans="1:8" ht="15.75" x14ac:dyDescent="0.25">
      <c r="A21" s="34"/>
      <c r="B21" s="35"/>
      <c r="C21" s="7" t="s">
        <v>17</v>
      </c>
      <c r="D21" s="8"/>
      <c r="E21" s="8"/>
      <c r="F21" s="9"/>
      <c r="G21" s="10">
        <f>SUM(G13:G20)</f>
        <v>65.654160000000005</v>
      </c>
      <c r="H21" s="19"/>
    </row>
    <row r="22" spans="1:8" ht="15.75" x14ac:dyDescent="0.25">
      <c r="A22" s="28">
        <v>4</v>
      </c>
      <c r="B22" s="29" t="s">
        <v>28</v>
      </c>
      <c r="C22" s="3" t="s">
        <v>11</v>
      </c>
      <c r="D22" s="4" t="s">
        <v>10</v>
      </c>
      <c r="E22" s="4">
        <f>5*20</f>
        <v>100</v>
      </c>
      <c r="F22" s="5">
        <v>48.25</v>
      </c>
      <c r="G22" s="6">
        <f>F22*E22/1000</f>
        <v>4.8250000000000002</v>
      </c>
      <c r="H22" s="20"/>
    </row>
    <row r="23" spans="1:8" ht="15.75" x14ac:dyDescent="0.25">
      <c r="A23" s="28"/>
      <c r="B23" s="29"/>
      <c r="C23" s="3" t="s">
        <v>9</v>
      </c>
      <c r="D23" s="4" t="s">
        <v>10</v>
      </c>
      <c r="E23" s="4">
        <v>3</v>
      </c>
      <c r="F23" s="5">
        <v>4716.58</v>
      </c>
      <c r="G23" s="6">
        <f>F23*E23/1000</f>
        <v>14.14974</v>
      </c>
      <c r="H23" s="19"/>
    </row>
    <row r="24" spans="1:8" ht="15.75" x14ac:dyDescent="0.25">
      <c r="A24" s="28"/>
      <c r="B24" s="29"/>
      <c r="C24" s="3" t="s">
        <v>29</v>
      </c>
      <c r="D24" s="4" t="s">
        <v>10</v>
      </c>
      <c r="E24" s="4">
        <v>6</v>
      </c>
      <c r="F24" s="5">
        <v>4281.24</v>
      </c>
      <c r="G24" s="6">
        <f>F24*E24/1000</f>
        <v>25.687439999999999</v>
      </c>
      <c r="H24" s="19" t="s">
        <v>22</v>
      </c>
    </row>
    <row r="25" spans="1:8" ht="15.75" x14ac:dyDescent="0.25">
      <c r="A25" s="28"/>
      <c r="B25" s="29"/>
      <c r="C25" s="7" t="s">
        <v>17</v>
      </c>
      <c r="D25" s="8"/>
      <c r="E25" s="8"/>
      <c r="F25" s="9"/>
      <c r="G25" s="10">
        <f>SUM(G22:G24)</f>
        <v>44.662179999999999</v>
      </c>
      <c r="H25" s="20"/>
    </row>
    <row r="26" spans="1:8" ht="15.75" x14ac:dyDescent="0.25">
      <c r="A26" s="28">
        <v>5</v>
      </c>
      <c r="B26" s="40" t="s">
        <v>30</v>
      </c>
      <c r="C26" s="3" t="s">
        <v>11</v>
      </c>
      <c r="D26" s="4" t="s">
        <v>10</v>
      </c>
      <c r="E26" s="4">
        <f>5*20</f>
        <v>100</v>
      </c>
      <c r="F26" s="5">
        <v>48.25</v>
      </c>
      <c r="G26" s="6">
        <f>F26*E26/1000</f>
        <v>4.8250000000000002</v>
      </c>
      <c r="H26" s="20"/>
    </row>
    <row r="27" spans="1:8" ht="15.75" x14ac:dyDescent="0.25">
      <c r="A27" s="28"/>
      <c r="B27" s="40"/>
      <c r="C27" s="3" t="s">
        <v>29</v>
      </c>
      <c r="D27" s="4" t="s">
        <v>10</v>
      </c>
      <c r="E27" s="4">
        <v>3</v>
      </c>
      <c r="F27" s="5">
        <v>4232.67</v>
      </c>
      <c r="G27" s="6">
        <f t="shared" ref="G27:G34" si="2">F27*E27/1000</f>
        <v>12.69801</v>
      </c>
      <c r="H27" s="19" t="s">
        <v>31</v>
      </c>
    </row>
    <row r="28" spans="1:8" ht="15.75" x14ac:dyDescent="0.25">
      <c r="A28" s="28"/>
      <c r="B28" s="40"/>
      <c r="C28" s="3" t="s">
        <v>32</v>
      </c>
      <c r="D28" s="4" t="s">
        <v>10</v>
      </c>
      <c r="E28" s="4">
        <v>2</v>
      </c>
      <c r="F28" s="5">
        <v>4416.79</v>
      </c>
      <c r="G28" s="6">
        <f t="shared" si="2"/>
        <v>8.8335799999999995</v>
      </c>
      <c r="H28" s="19" t="s">
        <v>31</v>
      </c>
    </row>
    <row r="29" spans="1:8" ht="15.75" x14ac:dyDescent="0.25">
      <c r="A29" s="28"/>
      <c r="B29" s="40"/>
      <c r="C29" s="3" t="s">
        <v>33</v>
      </c>
      <c r="D29" s="4" t="s">
        <v>10</v>
      </c>
      <c r="E29" s="4">
        <v>1</v>
      </c>
      <c r="F29" s="5">
        <v>21463.73</v>
      </c>
      <c r="G29" s="6">
        <f t="shared" si="2"/>
        <v>21.463729999999998</v>
      </c>
      <c r="H29" s="19" t="s">
        <v>31</v>
      </c>
    </row>
    <row r="30" spans="1:8" ht="15.75" x14ac:dyDescent="0.25">
      <c r="A30" s="28"/>
      <c r="B30" s="40"/>
      <c r="C30" s="3" t="s">
        <v>34</v>
      </c>
      <c r="D30" s="4" t="s">
        <v>10</v>
      </c>
      <c r="E30" s="4">
        <v>6</v>
      </c>
      <c r="F30" s="5">
        <v>251.19</v>
      </c>
      <c r="G30" s="6">
        <f t="shared" si="2"/>
        <v>1.5071399999999999</v>
      </c>
      <c r="H30" s="19" t="s">
        <v>31</v>
      </c>
    </row>
    <row r="31" spans="1:8" ht="31.5" x14ac:dyDescent="0.25">
      <c r="A31" s="28"/>
      <c r="B31" s="40"/>
      <c r="C31" s="3" t="s">
        <v>35</v>
      </c>
      <c r="D31" s="4" t="s">
        <v>10</v>
      </c>
      <c r="E31" s="4">
        <v>1</v>
      </c>
      <c r="F31" s="5">
        <v>7689.49</v>
      </c>
      <c r="G31" s="6">
        <f t="shared" si="2"/>
        <v>7.6894900000000002</v>
      </c>
      <c r="H31" s="19" t="s">
        <v>31</v>
      </c>
    </row>
    <row r="32" spans="1:8" ht="15.75" x14ac:dyDescent="0.25">
      <c r="A32" s="28"/>
      <c r="B32" s="40"/>
      <c r="C32" s="3" t="s">
        <v>23</v>
      </c>
      <c r="D32" s="4" t="s">
        <v>10</v>
      </c>
      <c r="E32" s="4">
        <v>25</v>
      </c>
      <c r="F32" s="5">
        <v>264.58999999999997</v>
      </c>
      <c r="G32" s="6">
        <f t="shared" si="2"/>
        <v>6.614749999999999</v>
      </c>
      <c r="H32" s="19" t="s">
        <v>31</v>
      </c>
    </row>
    <row r="33" spans="1:8" ht="15.75" x14ac:dyDescent="0.25">
      <c r="A33" s="28"/>
      <c r="B33" s="40"/>
      <c r="C33" s="3" t="s">
        <v>25</v>
      </c>
      <c r="D33" s="4" t="s">
        <v>10</v>
      </c>
      <c r="E33" s="4">
        <v>3</v>
      </c>
      <c r="F33" s="5">
        <v>5895.06</v>
      </c>
      <c r="G33" s="6">
        <f t="shared" si="2"/>
        <v>17.685179999999999</v>
      </c>
      <c r="H33" s="19" t="s">
        <v>31</v>
      </c>
    </row>
    <row r="34" spans="1:8" ht="31.5" x14ac:dyDescent="0.25">
      <c r="A34" s="28"/>
      <c r="B34" s="40"/>
      <c r="C34" s="3" t="s">
        <v>24</v>
      </c>
      <c r="D34" s="4" t="s">
        <v>10</v>
      </c>
      <c r="E34" s="4">
        <v>4</v>
      </c>
      <c r="F34" s="5">
        <v>6818.59</v>
      </c>
      <c r="G34" s="6">
        <f t="shared" si="2"/>
        <v>27.274360000000001</v>
      </c>
      <c r="H34" s="19" t="s">
        <v>31</v>
      </c>
    </row>
    <row r="35" spans="1:8" ht="15.75" x14ac:dyDescent="0.25">
      <c r="A35" s="28"/>
      <c r="B35" s="41"/>
      <c r="C35" s="7" t="s">
        <v>17</v>
      </c>
      <c r="D35" s="8"/>
      <c r="E35" s="8"/>
      <c r="F35" s="9"/>
      <c r="G35" s="10">
        <f>SUM(G26:G34)</f>
        <v>108.59124</v>
      </c>
      <c r="H35" s="20"/>
    </row>
    <row r="36" spans="1:8" ht="15.75" x14ac:dyDescent="0.25">
      <c r="A36" s="28">
        <v>6</v>
      </c>
      <c r="B36" s="38" t="s">
        <v>36</v>
      </c>
      <c r="C36" s="3" t="s">
        <v>9</v>
      </c>
      <c r="D36" s="4" t="s">
        <v>10</v>
      </c>
      <c r="E36" s="11">
        <v>101</v>
      </c>
      <c r="F36" s="5">
        <v>4716.58</v>
      </c>
      <c r="G36" s="6">
        <f>F36*E36/1000</f>
        <v>476.37458000000004</v>
      </c>
      <c r="H36" s="22"/>
    </row>
    <row r="37" spans="1:8" ht="15.75" x14ac:dyDescent="0.25">
      <c r="A37" s="28"/>
      <c r="B37" s="37"/>
      <c r="C37" s="7" t="s">
        <v>17</v>
      </c>
      <c r="D37" s="4"/>
      <c r="E37" s="11"/>
      <c r="F37" s="5"/>
      <c r="G37" s="10">
        <f>G36</f>
        <v>476.37458000000004</v>
      </c>
      <c r="H37" s="22"/>
    </row>
    <row r="38" spans="1:8" ht="15.75" x14ac:dyDescent="0.25">
      <c r="A38" s="28">
        <v>7</v>
      </c>
      <c r="B38" s="38" t="s">
        <v>37</v>
      </c>
      <c r="C38" s="3" t="s">
        <v>38</v>
      </c>
      <c r="D38" s="4" t="s">
        <v>10</v>
      </c>
      <c r="E38" s="11">
        <v>66</v>
      </c>
      <c r="F38" s="5">
        <v>48.25</v>
      </c>
      <c r="G38" s="6">
        <f>F38*E38/1000</f>
        <v>3.1844999999999999</v>
      </c>
      <c r="H38" s="22"/>
    </row>
    <row r="39" spans="1:8" ht="15.75" x14ac:dyDescent="0.25">
      <c r="A39" s="28"/>
      <c r="B39" s="38"/>
      <c r="C39" s="3" t="s">
        <v>9</v>
      </c>
      <c r="D39" s="4" t="s">
        <v>10</v>
      </c>
      <c r="E39" s="11">
        <v>30</v>
      </c>
      <c r="F39" s="5">
        <v>4716.58</v>
      </c>
      <c r="G39" s="6">
        <f>F39*E39/1000</f>
        <v>141.4974</v>
      </c>
      <c r="H39" s="22"/>
    </row>
    <row r="40" spans="1:8" ht="15.75" x14ac:dyDescent="0.25">
      <c r="A40" s="28"/>
      <c r="B40" s="38"/>
      <c r="C40" s="3" t="s">
        <v>39</v>
      </c>
      <c r="D40" s="4" t="s">
        <v>10</v>
      </c>
      <c r="E40" s="11">
        <v>2</v>
      </c>
      <c r="F40" s="5">
        <v>4539.3100000000004</v>
      </c>
      <c r="G40" s="6">
        <f t="shared" ref="G40:G46" si="3">F40*E40/1000</f>
        <v>9.0786200000000008</v>
      </c>
      <c r="H40" s="22" t="s">
        <v>40</v>
      </c>
    </row>
    <row r="41" spans="1:8" ht="15.75" x14ac:dyDescent="0.25">
      <c r="A41" s="28"/>
      <c r="B41" s="38"/>
      <c r="C41" s="3" t="s">
        <v>41</v>
      </c>
      <c r="D41" s="4" t="s">
        <v>10</v>
      </c>
      <c r="E41" s="11">
        <v>1</v>
      </c>
      <c r="F41" s="5">
        <v>6134.03</v>
      </c>
      <c r="G41" s="6">
        <f t="shared" si="3"/>
        <v>6.1340300000000001</v>
      </c>
      <c r="H41" s="22" t="s">
        <v>40</v>
      </c>
    </row>
    <row r="42" spans="1:8" ht="15.75" x14ac:dyDescent="0.25">
      <c r="A42" s="28"/>
      <c r="B42" s="38"/>
      <c r="C42" s="3" t="s">
        <v>42</v>
      </c>
      <c r="D42" s="4" t="s">
        <v>10</v>
      </c>
      <c r="E42" s="11">
        <v>1</v>
      </c>
      <c r="F42" s="5">
        <v>21770.36</v>
      </c>
      <c r="G42" s="6">
        <f t="shared" si="3"/>
        <v>21.77036</v>
      </c>
      <c r="H42" s="22" t="s">
        <v>40</v>
      </c>
    </row>
    <row r="43" spans="1:8" ht="15.75" x14ac:dyDescent="0.25">
      <c r="A43" s="28"/>
      <c r="B43" s="38"/>
      <c r="C43" s="3" t="s">
        <v>43</v>
      </c>
      <c r="D43" s="4" t="s">
        <v>10</v>
      </c>
      <c r="E43" s="11">
        <v>12</v>
      </c>
      <c r="F43" s="5">
        <v>6201.69</v>
      </c>
      <c r="G43" s="6">
        <f t="shared" si="3"/>
        <v>74.420280000000005</v>
      </c>
      <c r="H43" s="22" t="s">
        <v>40</v>
      </c>
    </row>
    <row r="44" spans="1:8" ht="15.75" x14ac:dyDescent="0.25">
      <c r="A44" s="28"/>
      <c r="B44" s="38"/>
      <c r="C44" s="3" t="s">
        <v>44</v>
      </c>
      <c r="D44" s="4" t="s">
        <v>10</v>
      </c>
      <c r="E44" s="11">
        <v>5</v>
      </c>
      <c r="F44" s="5">
        <v>7125.22</v>
      </c>
      <c r="G44" s="6">
        <f t="shared" si="3"/>
        <v>35.626100000000001</v>
      </c>
      <c r="H44" s="22" t="s">
        <v>40</v>
      </c>
    </row>
    <row r="45" spans="1:8" ht="15.75" x14ac:dyDescent="0.25">
      <c r="A45" s="28"/>
      <c r="B45" s="38"/>
      <c r="C45" s="3" t="s">
        <v>45</v>
      </c>
      <c r="D45" s="4" t="s">
        <v>10</v>
      </c>
      <c r="E45" s="11">
        <v>19</v>
      </c>
      <c r="F45" s="5">
        <v>315.27</v>
      </c>
      <c r="G45" s="6">
        <f t="shared" si="3"/>
        <v>5.9901299999999988</v>
      </c>
      <c r="H45" s="22" t="s">
        <v>40</v>
      </c>
    </row>
    <row r="46" spans="1:8" ht="31.5" x14ac:dyDescent="0.25">
      <c r="A46" s="28"/>
      <c r="B46" s="38"/>
      <c r="C46" s="3" t="s">
        <v>35</v>
      </c>
      <c r="D46" s="4" t="s">
        <v>10</v>
      </c>
      <c r="E46" s="11">
        <v>2</v>
      </c>
      <c r="F46" s="5">
        <v>7996.12</v>
      </c>
      <c r="G46" s="6">
        <f t="shared" si="3"/>
        <v>15.992239999999999</v>
      </c>
      <c r="H46" s="22" t="s">
        <v>40</v>
      </c>
    </row>
    <row r="47" spans="1:8" ht="15.75" x14ac:dyDescent="0.25">
      <c r="A47" s="28"/>
      <c r="B47" s="39"/>
      <c r="C47" s="7" t="s">
        <v>17</v>
      </c>
      <c r="D47" s="4"/>
      <c r="E47" s="11"/>
      <c r="F47" s="5"/>
      <c r="G47" s="10">
        <f>SUM(G38:G46)</f>
        <v>313.69366000000002</v>
      </c>
      <c r="H47" s="22"/>
    </row>
    <row r="48" spans="1:8" ht="31.5" x14ac:dyDescent="0.25">
      <c r="A48" s="28">
        <v>8</v>
      </c>
      <c r="B48" s="38" t="s">
        <v>46</v>
      </c>
      <c r="C48" s="3" t="s">
        <v>18</v>
      </c>
      <c r="D48" s="4" t="s">
        <v>19</v>
      </c>
      <c r="E48" s="11">
        <v>2936</v>
      </c>
      <c r="F48" s="5">
        <v>398.31</v>
      </c>
      <c r="G48" s="6">
        <f>F48*E48/1000</f>
        <v>1169.4381599999999</v>
      </c>
      <c r="H48" s="22" t="s">
        <v>47</v>
      </c>
    </row>
    <row r="49" spans="1:8" ht="15.75" x14ac:dyDescent="0.25">
      <c r="A49" s="28"/>
      <c r="B49" s="38"/>
      <c r="C49" s="3" t="s">
        <v>9</v>
      </c>
      <c r="D49" s="4" t="s">
        <v>10</v>
      </c>
      <c r="E49" s="11">
        <v>171</v>
      </c>
      <c r="F49" s="5">
        <v>4716.58</v>
      </c>
      <c r="G49" s="6">
        <f>F49*E49/1000</f>
        <v>806.53517999999997</v>
      </c>
      <c r="H49" s="22"/>
    </row>
    <row r="50" spans="1:8" ht="15.75" x14ac:dyDescent="0.25">
      <c r="A50" s="28"/>
      <c r="B50" s="39"/>
      <c r="C50" s="7" t="s">
        <v>17</v>
      </c>
      <c r="D50" s="4"/>
      <c r="E50" s="11"/>
      <c r="F50" s="5"/>
      <c r="G50" s="10">
        <f>G48+G49</f>
        <v>1975.97334</v>
      </c>
      <c r="H50" s="22"/>
    </row>
    <row r="51" spans="1:8" ht="15.75" x14ac:dyDescent="0.25">
      <c r="A51" s="28">
        <v>9</v>
      </c>
      <c r="B51" s="36" t="s">
        <v>48</v>
      </c>
      <c r="C51" s="3" t="s">
        <v>49</v>
      </c>
      <c r="D51" s="4" t="s">
        <v>10</v>
      </c>
      <c r="E51" s="4">
        <v>39</v>
      </c>
      <c r="F51" s="5">
        <v>4716.58</v>
      </c>
      <c r="G51" s="6">
        <f>F51*E51/1000</f>
        <v>183.94662</v>
      </c>
      <c r="H51" s="19" t="s">
        <v>50</v>
      </c>
    </row>
    <row r="52" spans="1:8" ht="15.75" x14ac:dyDescent="0.25">
      <c r="A52" s="28"/>
      <c r="B52" s="36"/>
      <c r="C52" s="3" t="s">
        <v>51</v>
      </c>
      <c r="D52" s="4" t="s">
        <v>19</v>
      </c>
      <c r="E52" s="4">
        <v>60</v>
      </c>
      <c r="F52" s="5">
        <v>276.93</v>
      </c>
      <c r="G52" s="6">
        <f>F52*E52/1000</f>
        <v>16.6158</v>
      </c>
      <c r="H52" s="19"/>
    </row>
    <row r="53" spans="1:8" ht="15.75" x14ac:dyDescent="0.25">
      <c r="A53" s="28"/>
      <c r="B53" s="36"/>
      <c r="C53" s="3" t="s">
        <v>29</v>
      </c>
      <c r="D53" s="4" t="s">
        <v>10</v>
      </c>
      <c r="E53" s="4">
        <v>4</v>
      </c>
      <c r="F53" s="5">
        <v>4591.62</v>
      </c>
      <c r="G53" s="6">
        <f t="shared" ref="G53:G61" si="4">F53*E53/1000</f>
        <v>18.366479999999999</v>
      </c>
      <c r="H53" s="22" t="s">
        <v>52</v>
      </c>
    </row>
    <row r="54" spans="1:8" ht="15.75" x14ac:dyDescent="0.25">
      <c r="A54" s="28"/>
      <c r="B54" s="36"/>
      <c r="C54" s="3" t="s">
        <v>33</v>
      </c>
      <c r="D54" s="4" t="s">
        <v>10</v>
      </c>
      <c r="E54" s="4">
        <v>1</v>
      </c>
      <c r="F54" s="5">
        <v>21027.7</v>
      </c>
      <c r="G54" s="6">
        <f t="shared" si="4"/>
        <v>21.027699999999999</v>
      </c>
      <c r="H54" s="22" t="s">
        <v>52</v>
      </c>
    </row>
    <row r="55" spans="1:8" ht="15.75" x14ac:dyDescent="0.25">
      <c r="A55" s="28"/>
      <c r="B55" s="36"/>
      <c r="C55" s="3" t="s">
        <v>53</v>
      </c>
      <c r="D55" s="4" t="s">
        <v>10</v>
      </c>
      <c r="E55" s="4">
        <v>1</v>
      </c>
      <c r="F55" s="5">
        <v>20669.169999999998</v>
      </c>
      <c r="G55" s="6">
        <f t="shared" si="4"/>
        <v>20.669169999999998</v>
      </c>
      <c r="H55" s="22" t="s">
        <v>52</v>
      </c>
    </row>
    <row r="56" spans="1:8" ht="15.75" x14ac:dyDescent="0.25">
      <c r="A56" s="28"/>
      <c r="B56" s="36"/>
      <c r="C56" s="3" t="s">
        <v>54</v>
      </c>
      <c r="D56" s="4" t="s">
        <v>10</v>
      </c>
      <c r="E56" s="4">
        <v>1</v>
      </c>
      <c r="F56" s="5">
        <v>1203.67</v>
      </c>
      <c r="G56" s="6">
        <f t="shared" si="4"/>
        <v>1.20367</v>
      </c>
      <c r="H56" s="22" t="s">
        <v>52</v>
      </c>
    </row>
    <row r="57" spans="1:8" ht="15.75" x14ac:dyDescent="0.25">
      <c r="A57" s="28"/>
      <c r="B57" s="36"/>
      <c r="C57" s="3" t="s">
        <v>55</v>
      </c>
      <c r="D57" s="4" t="s">
        <v>10</v>
      </c>
      <c r="E57" s="4">
        <v>2</v>
      </c>
      <c r="F57" s="5">
        <v>19593.77</v>
      </c>
      <c r="G57" s="6">
        <f t="shared" si="4"/>
        <v>39.187539999999998</v>
      </c>
      <c r="H57" s="22" t="s">
        <v>52</v>
      </c>
    </row>
    <row r="58" spans="1:8" ht="15.75" x14ac:dyDescent="0.25">
      <c r="A58" s="28"/>
      <c r="B58" s="36"/>
      <c r="C58" s="3" t="s">
        <v>56</v>
      </c>
      <c r="D58" s="4" t="s">
        <v>10</v>
      </c>
      <c r="E58" s="4">
        <v>2</v>
      </c>
      <c r="F58" s="5">
        <v>6930.73</v>
      </c>
      <c r="G58" s="6">
        <f t="shared" si="4"/>
        <v>13.861459999999999</v>
      </c>
      <c r="H58" s="22" t="s">
        <v>52</v>
      </c>
    </row>
    <row r="59" spans="1:8" ht="15.75" x14ac:dyDescent="0.25">
      <c r="A59" s="28"/>
      <c r="B59" s="36"/>
      <c r="C59" s="3" t="s">
        <v>57</v>
      </c>
      <c r="D59" s="4" t="s">
        <v>10</v>
      </c>
      <c r="E59" s="4">
        <v>9</v>
      </c>
      <c r="F59" s="5">
        <v>6670.18</v>
      </c>
      <c r="G59" s="6">
        <f t="shared" si="4"/>
        <v>60.031620000000004</v>
      </c>
      <c r="H59" s="22" t="s">
        <v>52</v>
      </c>
    </row>
    <row r="60" spans="1:8" ht="15.75" x14ac:dyDescent="0.25">
      <c r="A60" s="28"/>
      <c r="B60" s="36"/>
      <c r="C60" s="3" t="s">
        <v>58</v>
      </c>
      <c r="D60" s="4" t="s">
        <v>10</v>
      </c>
      <c r="E60" s="4">
        <v>2</v>
      </c>
      <c r="F60" s="5">
        <v>7441.04</v>
      </c>
      <c r="G60" s="6">
        <f t="shared" si="4"/>
        <v>14.88208</v>
      </c>
      <c r="H60" s="22" t="s">
        <v>52</v>
      </c>
    </row>
    <row r="61" spans="1:8" ht="15.75" x14ac:dyDescent="0.25">
      <c r="A61" s="28"/>
      <c r="B61" s="36"/>
      <c r="C61" s="3" t="s">
        <v>59</v>
      </c>
      <c r="D61" s="4" t="s">
        <v>10</v>
      </c>
      <c r="E61" s="4">
        <v>1</v>
      </c>
      <c r="F61" s="5">
        <v>8311.94</v>
      </c>
      <c r="G61" s="6">
        <f t="shared" si="4"/>
        <v>8.3119399999999999</v>
      </c>
      <c r="H61" s="22" t="s">
        <v>52</v>
      </c>
    </row>
    <row r="62" spans="1:8" ht="15.75" x14ac:dyDescent="0.25">
      <c r="A62" s="28"/>
      <c r="B62" s="36"/>
      <c r="C62" s="3" t="s">
        <v>38</v>
      </c>
      <c r="D62" s="4" t="s">
        <v>10</v>
      </c>
      <c r="E62" s="11">
        <f>(4+2)*9</f>
        <v>54</v>
      </c>
      <c r="F62" s="5">
        <v>48.25</v>
      </c>
      <c r="G62" s="6">
        <f>F62*E62/1000</f>
        <v>2.6055000000000001</v>
      </c>
      <c r="H62" s="22"/>
    </row>
    <row r="63" spans="1:8" ht="15.75" x14ac:dyDescent="0.25">
      <c r="A63" s="28"/>
      <c r="B63" s="36"/>
      <c r="C63" s="7" t="s">
        <v>17</v>
      </c>
      <c r="D63" s="4"/>
      <c r="E63" s="11"/>
      <c r="F63" s="5"/>
      <c r="G63" s="10">
        <f>SUM(G51:G62)</f>
        <v>400.70958000000002</v>
      </c>
      <c r="H63" s="22"/>
    </row>
    <row r="64" spans="1:8" ht="15.75" x14ac:dyDescent="0.25">
      <c r="A64" s="34">
        <v>10</v>
      </c>
      <c r="B64" s="35" t="s">
        <v>60</v>
      </c>
      <c r="C64" s="3" t="s">
        <v>51</v>
      </c>
      <c r="D64" s="4" t="s">
        <v>19</v>
      </c>
      <c r="E64" s="4">
        <v>85</v>
      </c>
      <c r="F64" s="5">
        <v>276.93</v>
      </c>
      <c r="G64" s="6">
        <f>F64*E64/1000</f>
        <v>23.53905</v>
      </c>
      <c r="H64" s="19"/>
    </row>
    <row r="65" spans="1:8" ht="15.75" x14ac:dyDescent="0.25">
      <c r="A65" s="34"/>
      <c r="B65" s="35"/>
      <c r="C65" s="3" t="s">
        <v>38</v>
      </c>
      <c r="D65" s="4" t="s">
        <v>10</v>
      </c>
      <c r="E65" s="4">
        <f>8*10</f>
        <v>80</v>
      </c>
      <c r="F65" s="5">
        <v>48.25</v>
      </c>
      <c r="G65" s="6">
        <f>F65*E65/1000</f>
        <v>3.86</v>
      </c>
      <c r="H65" s="19"/>
    </row>
    <row r="66" spans="1:8" ht="15.75" x14ac:dyDescent="0.25">
      <c r="A66" s="34"/>
      <c r="B66" s="35"/>
      <c r="C66" s="3" t="s">
        <v>29</v>
      </c>
      <c r="D66" s="4" t="s">
        <v>10</v>
      </c>
      <c r="E66" s="4">
        <v>4</v>
      </c>
      <c r="F66" s="5">
        <v>3946.44</v>
      </c>
      <c r="G66" s="6">
        <f>F66*E66/1000</f>
        <v>15.78576</v>
      </c>
      <c r="H66" s="22" t="s">
        <v>52</v>
      </c>
    </row>
    <row r="67" spans="1:8" ht="15.75" x14ac:dyDescent="0.25">
      <c r="A67" s="34"/>
      <c r="B67" s="35"/>
      <c r="C67" s="3" t="s">
        <v>32</v>
      </c>
      <c r="D67" s="4" t="s">
        <v>10</v>
      </c>
      <c r="E67" s="4">
        <v>1</v>
      </c>
      <c r="F67" s="5">
        <v>3136.85</v>
      </c>
      <c r="G67" s="6">
        <f>F67*E67/1000</f>
        <v>3.1368499999999999</v>
      </c>
      <c r="H67" s="22" t="s">
        <v>52</v>
      </c>
    </row>
    <row r="68" spans="1:8" ht="31.5" x14ac:dyDescent="0.25">
      <c r="A68" s="34"/>
      <c r="B68" s="35"/>
      <c r="C68" s="3" t="s">
        <v>16</v>
      </c>
      <c r="D68" s="4" t="s">
        <v>10</v>
      </c>
      <c r="E68" s="4">
        <v>4</v>
      </c>
      <c r="F68" s="5">
        <v>5890.94</v>
      </c>
      <c r="G68" s="6">
        <f>F68*E68/1000</f>
        <v>23.563759999999998</v>
      </c>
      <c r="H68" s="22" t="s">
        <v>52</v>
      </c>
    </row>
    <row r="69" spans="1:8" ht="15.75" x14ac:dyDescent="0.25">
      <c r="A69" s="34"/>
      <c r="B69" s="35"/>
      <c r="C69" s="7" t="s">
        <v>17</v>
      </c>
      <c r="D69" s="8"/>
      <c r="E69" s="8"/>
      <c r="F69" s="9"/>
      <c r="G69" s="10">
        <f>SUM(G64:G68)</f>
        <v>69.885419999999996</v>
      </c>
      <c r="H69" s="19"/>
    </row>
    <row r="70" spans="1:8" ht="15.75" x14ac:dyDescent="0.25">
      <c r="A70" s="28">
        <v>11</v>
      </c>
      <c r="B70" s="29" t="s">
        <v>61</v>
      </c>
      <c r="C70" s="3" t="s">
        <v>49</v>
      </c>
      <c r="D70" s="4" t="s">
        <v>10</v>
      </c>
      <c r="E70" s="4">
        <v>31</v>
      </c>
      <c r="F70" s="5">
        <v>4716.58</v>
      </c>
      <c r="G70" s="6">
        <f t="shared" ref="G70:G77" si="5">F70*E70/1000</f>
        <v>146.21398000000002</v>
      </c>
      <c r="H70" s="19" t="s">
        <v>62</v>
      </c>
    </row>
    <row r="71" spans="1:8" ht="15.75" x14ac:dyDescent="0.25">
      <c r="A71" s="28"/>
      <c r="B71" s="29"/>
      <c r="C71" s="3" t="s">
        <v>38</v>
      </c>
      <c r="D71" s="4" t="s">
        <v>10</v>
      </c>
      <c r="E71" s="4">
        <f>15*9</f>
        <v>135</v>
      </c>
      <c r="F71" s="5">
        <v>48.25</v>
      </c>
      <c r="G71" s="6">
        <f t="shared" si="5"/>
        <v>6.5137499999999999</v>
      </c>
      <c r="H71" s="19" t="s">
        <v>62</v>
      </c>
    </row>
    <row r="72" spans="1:8" ht="15.75" x14ac:dyDescent="0.25">
      <c r="A72" s="28"/>
      <c r="B72" s="29"/>
      <c r="C72" s="3" t="s">
        <v>29</v>
      </c>
      <c r="D72" s="4" t="s">
        <v>10</v>
      </c>
      <c r="E72" s="4">
        <v>2</v>
      </c>
      <c r="F72" s="5">
        <v>4227.3500000000004</v>
      </c>
      <c r="G72" s="6">
        <f t="shared" si="5"/>
        <v>8.4547000000000008</v>
      </c>
      <c r="H72" s="22" t="s">
        <v>63</v>
      </c>
    </row>
    <row r="73" spans="1:8" ht="15.75" x14ac:dyDescent="0.25">
      <c r="A73" s="28"/>
      <c r="B73" s="29"/>
      <c r="C73" s="3" t="s">
        <v>32</v>
      </c>
      <c r="D73" s="4" t="s">
        <v>10</v>
      </c>
      <c r="E73" s="4">
        <v>3</v>
      </c>
      <c r="F73" s="5">
        <v>3616.5</v>
      </c>
      <c r="G73" s="6">
        <f t="shared" si="5"/>
        <v>10.849500000000001</v>
      </c>
      <c r="H73" s="22" t="s">
        <v>63</v>
      </c>
    </row>
    <row r="74" spans="1:8" ht="15.75" x14ac:dyDescent="0.25">
      <c r="A74" s="28"/>
      <c r="B74" s="29"/>
      <c r="C74" s="3" t="s">
        <v>56</v>
      </c>
      <c r="D74" s="4" t="s">
        <v>10</v>
      </c>
      <c r="E74" s="4">
        <v>1</v>
      </c>
      <c r="F74" s="5">
        <v>5918.24</v>
      </c>
      <c r="G74" s="6">
        <f t="shared" si="5"/>
        <v>5.9182399999999999</v>
      </c>
      <c r="H74" s="22" t="s">
        <v>63</v>
      </c>
    </row>
    <row r="75" spans="1:8" ht="31.5" x14ac:dyDescent="0.25">
      <c r="A75" s="28"/>
      <c r="B75" s="29"/>
      <c r="C75" s="3" t="s">
        <v>16</v>
      </c>
      <c r="D75" s="4" t="s">
        <v>10</v>
      </c>
      <c r="E75" s="4">
        <v>35</v>
      </c>
      <c r="F75" s="5">
        <v>5985.9</v>
      </c>
      <c r="G75" s="6">
        <f t="shared" si="5"/>
        <v>209.50649999999999</v>
      </c>
      <c r="H75" s="22" t="s">
        <v>63</v>
      </c>
    </row>
    <row r="76" spans="1:8" ht="15.75" x14ac:dyDescent="0.25">
      <c r="A76" s="28"/>
      <c r="B76" s="29"/>
      <c r="C76" s="3" t="s">
        <v>64</v>
      </c>
      <c r="D76" s="4" t="s">
        <v>10</v>
      </c>
      <c r="E76" s="4">
        <v>5</v>
      </c>
      <c r="F76" s="5">
        <v>6909.43</v>
      </c>
      <c r="G76" s="6">
        <f t="shared" si="5"/>
        <v>34.547150000000002</v>
      </c>
      <c r="H76" s="22" t="s">
        <v>63</v>
      </c>
    </row>
    <row r="77" spans="1:8" ht="15.75" x14ac:dyDescent="0.25">
      <c r="A77" s="28"/>
      <c r="B77" s="30"/>
      <c r="C77" s="3" t="s">
        <v>18</v>
      </c>
      <c r="D77" s="4" t="s">
        <v>19</v>
      </c>
      <c r="E77" s="5">
        <v>5868.77</v>
      </c>
      <c r="F77" s="5">
        <v>398.31</v>
      </c>
      <c r="G77" s="6">
        <f t="shared" si="5"/>
        <v>2337.5897787000004</v>
      </c>
      <c r="H77" s="19"/>
    </row>
    <row r="78" spans="1:8" ht="15.75" x14ac:dyDescent="0.25">
      <c r="A78" s="28"/>
      <c r="B78" s="30"/>
      <c r="C78" s="7" t="s">
        <v>17</v>
      </c>
      <c r="D78" s="8"/>
      <c r="E78" s="8"/>
      <c r="F78" s="9"/>
      <c r="G78" s="10">
        <f>SUM(G70:G77)</f>
        <v>2759.5935987000003</v>
      </c>
      <c r="H78" s="20"/>
    </row>
    <row r="79" spans="1:8" ht="15.75" x14ac:dyDescent="0.25">
      <c r="A79" s="34">
        <v>14</v>
      </c>
      <c r="B79" s="35" t="s">
        <v>65</v>
      </c>
      <c r="C79" s="3" t="s">
        <v>49</v>
      </c>
      <c r="D79" s="4" t="s">
        <v>10</v>
      </c>
      <c r="E79" s="4">
        <v>30</v>
      </c>
      <c r="F79" s="5">
        <v>4716.58</v>
      </c>
      <c r="G79" s="6">
        <f>F79*E79/1000</f>
        <v>141.4974</v>
      </c>
      <c r="H79" s="19" t="s">
        <v>66</v>
      </c>
    </row>
    <row r="80" spans="1:8" ht="15.75" x14ac:dyDescent="0.25">
      <c r="A80" s="34"/>
      <c r="B80" s="35"/>
      <c r="C80" s="3" t="s">
        <v>38</v>
      </c>
      <c r="D80" s="4" t="s">
        <v>10</v>
      </c>
      <c r="E80" s="4">
        <f>5*10</f>
        <v>50</v>
      </c>
      <c r="F80" s="5">
        <v>48.25</v>
      </c>
      <c r="G80" s="6">
        <f>F80*E80/1000</f>
        <v>2.4125000000000001</v>
      </c>
      <c r="H80" s="19" t="s">
        <v>67</v>
      </c>
    </row>
    <row r="81" spans="1:8" ht="15.75" x14ac:dyDescent="0.25">
      <c r="A81" s="34"/>
      <c r="B81" s="35"/>
      <c r="C81" s="3" t="s">
        <v>68</v>
      </c>
      <c r="D81" s="4" t="s">
        <v>10</v>
      </c>
      <c r="E81" s="4">
        <v>1</v>
      </c>
      <c r="F81" s="5">
        <v>5913.5</v>
      </c>
      <c r="G81" s="6">
        <f t="shared" ref="G81:G87" si="6">F81*E81/1000</f>
        <v>5.9135</v>
      </c>
      <c r="H81" s="22" t="s">
        <v>69</v>
      </c>
    </row>
    <row r="82" spans="1:8" ht="15.75" x14ac:dyDescent="0.25">
      <c r="A82" s="34"/>
      <c r="B82" s="35"/>
      <c r="C82" s="3" t="s">
        <v>70</v>
      </c>
      <c r="D82" s="4" t="s">
        <v>10</v>
      </c>
      <c r="E82" s="4">
        <v>2</v>
      </c>
      <c r="F82" s="5">
        <v>4318.78</v>
      </c>
      <c r="G82" s="6">
        <f t="shared" si="6"/>
        <v>8.6375599999999988</v>
      </c>
      <c r="H82" s="22" t="s">
        <v>69</v>
      </c>
    </row>
    <row r="83" spans="1:8" ht="15.75" x14ac:dyDescent="0.25">
      <c r="A83" s="34"/>
      <c r="B83" s="35"/>
      <c r="C83" s="3" t="s">
        <v>71</v>
      </c>
      <c r="D83" s="4" t="s">
        <v>10</v>
      </c>
      <c r="E83" s="4">
        <v>1</v>
      </c>
      <c r="F83" s="5">
        <v>3227.07</v>
      </c>
      <c r="G83" s="6">
        <f t="shared" si="6"/>
        <v>3.2270700000000003</v>
      </c>
      <c r="H83" s="22" t="s">
        <v>69</v>
      </c>
    </row>
    <row r="84" spans="1:8" ht="15.75" x14ac:dyDescent="0.25">
      <c r="A84" s="34"/>
      <c r="B84" s="35"/>
      <c r="C84" s="3" t="s">
        <v>57</v>
      </c>
      <c r="D84" s="4" t="s">
        <v>10</v>
      </c>
      <c r="E84" s="4">
        <v>6</v>
      </c>
      <c r="F84" s="5">
        <v>5981.16</v>
      </c>
      <c r="G84" s="6">
        <f t="shared" si="6"/>
        <v>35.886960000000002</v>
      </c>
      <c r="H84" s="22" t="s">
        <v>69</v>
      </c>
    </row>
    <row r="85" spans="1:8" ht="15.75" x14ac:dyDescent="0.25">
      <c r="A85" s="34"/>
      <c r="B85" s="35"/>
      <c r="C85" s="3" t="s">
        <v>58</v>
      </c>
      <c r="D85" s="4" t="s">
        <v>10</v>
      </c>
      <c r="E85" s="4">
        <v>2</v>
      </c>
      <c r="F85" s="5">
        <v>6904.69</v>
      </c>
      <c r="G85" s="6">
        <f t="shared" si="6"/>
        <v>13.809379999999999</v>
      </c>
      <c r="H85" s="22" t="s">
        <v>69</v>
      </c>
    </row>
    <row r="86" spans="1:8" ht="31.5" x14ac:dyDescent="0.25">
      <c r="A86" s="34"/>
      <c r="B86" s="35"/>
      <c r="C86" s="3" t="s">
        <v>35</v>
      </c>
      <c r="D86" s="4" t="s">
        <v>10</v>
      </c>
      <c r="E86" s="4">
        <v>5</v>
      </c>
      <c r="F86" s="5">
        <v>7775.57</v>
      </c>
      <c r="G86" s="6">
        <f t="shared" si="6"/>
        <v>38.877849999999995</v>
      </c>
      <c r="H86" s="22" t="s">
        <v>69</v>
      </c>
    </row>
    <row r="87" spans="1:8" ht="15.75" x14ac:dyDescent="0.25">
      <c r="A87" s="34"/>
      <c r="B87" s="35"/>
      <c r="C87" s="3" t="s">
        <v>57</v>
      </c>
      <c r="D87" s="4" t="s">
        <v>10</v>
      </c>
      <c r="E87" s="4">
        <v>1</v>
      </c>
      <c r="F87" s="5">
        <v>5825.25</v>
      </c>
      <c r="G87" s="6">
        <f t="shared" si="6"/>
        <v>5.8252499999999996</v>
      </c>
      <c r="H87" s="22" t="s">
        <v>69</v>
      </c>
    </row>
    <row r="88" spans="1:8" ht="15.75" x14ac:dyDescent="0.25">
      <c r="A88" s="28"/>
      <c r="B88" s="29"/>
      <c r="C88" s="3" t="s">
        <v>51</v>
      </c>
      <c r="D88" s="4" t="s">
        <v>19</v>
      </c>
      <c r="E88" s="5">
        <v>55</v>
      </c>
      <c r="F88" s="5">
        <v>276.93</v>
      </c>
      <c r="G88" s="6">
        <f>F88*E88/1000</f>
        <v>15.23115</v>
      </c>
      <c r="H88" s="19"/>
    </row>
    <row r="89" spans="1:8" ht="15.75" x14ac:dyDescent="0.25">
      <c r="A89" s="28"/>
      <c r="B89" s="29"/>
      <c r="C89" s="7" t="s">
        <v>17</v>
      </c>
      <c r="D89" s="8"/>
      <c r="E89" s="8"/>
      <c r="F89" s="9"/>
      <c r="G89" s="10">
        <f>SUM(G79:G88)</f>
        <v>271.31862000000001</v>
      </c>
      <c r="H89" s="20"/>
    </row>
    <row r="90" spans="1:8" ht="15.75" x14ac:dyDescent="0.25">
      <c r="A90" s="28">
        <v>15</v>
      </c>
      <c r="B90" s="36" t="s">
        <v>72</v>
      </c>
      <c r="C90" s="3" t="s">
        <v>9</v>
      </c>
      <c r="D90" s="4" t="s">
        <v>10</v>
      </c>
      <c r="E90" s="11">
        <v>2</v>
      </c>
      <c r="F90" s="5">
        <v>4716.58</v>
      </c>
      <c r="G90" s="6">
        <f>F90*E90/1000</f>
        <v>9.4331599999999991</v>
      </c>
      <c r="H90" s="22"/>
    </row>
    <row r="91" spans="1:8" ht="15.75" x14ac:dyDescent="0.25">
      <c r="A91" s="28"/>
      <c r="B91" s="37"/>
      <c r="C91" s="3" t="s">
        <v>51</v>
      </c>
      <c r="D91" s="4" t="s">
        <v>19</v>
      </c>
      <c r="E91" s="11">
        <v>77.099999999999994</v>
      </c>
      <c r="F91" s="5">
        <v>276.93</v>
      </c>
      <c r="G91" s="6">
        <f>F91*E91/1000</f>
        <v>21.351303000000001</v>
      </c>
      <c r="H91" s="22"/>
    </row>
    <row r="92" spans="1:8" ht="15.75" x14ac:dyDescent="0.25">
      <c r="A92" s="28"/>
      <c r="B92" s="37"/>
      <c r="C92" s="3" t="s">
        <v>73</v>
      </c>
      <c r="D92" s="4" t="s">
        <v>10</v>
      </c>
      <c r="E92" s="11">
        <v>1</v>
      </c>
      <c r="F92" s="5">
        <v>8903.41</v>
      </c>
      <c r="G92" s="6">
        <f>F92*E92/1000</f>
        <v>8.9034099999999992</v>
      </c>
      <c r="H92" s="22"/>
    </row>
    <row r="93" spans="1:8" ht="15.75" x14ac:dyDescent="0.25">
      <c r="A93" s="28"/>
      <c r="B93" s="37"/>
      <c r="C93" s="3" t="s">
        <v>57</v>
      </c>
      <c r="D93" s="4" t="s">
        <v>10</v>
      </c>
      <c r="E93" s="11">
        <v>2</v>
      </c>
      <c r="F93" s="5">
        <v>6303.45</v>
      </c>
      <c r="G93" s="6">
        <f>F93*E93/1000</f>
        <v>12.6069</v>
      </c>
      <c r="H93" s="22"/>
    </row>
    <row r="94" spans="1:8" ht="15.75" x14ac:dyDescent="0.25">
      <c r="A94" s="28"/>
      <c r="B94" s="37"/>
      <c r="C94" s="3" t="s">
        <v>38</v>
      </c>
      <c r="D94" s="4" t="s">
        <v>10</v>
      </c>
      <c r="E94" s="11">
        <f>(6*15)+(3*20)</f>
        <v>150</v>
      </c>
      <c r="F94" s="5">
        <v>48.25</v>
      </c>
      <c r="G94" s="6">
        <f>F94*E94/1000</f>
        <v>7.2374999999999998</v>
      </c>
      <c r="H94" s="22"/>
    </row>
    <row r="95" spans="1:8" ht="15.75" x14ac:dyDescent="0.25">
      <c r="A95" s="28"/>
      <c r="B95" s="37"/>
      <c r="C95" s="7" t="s">
        <v>17</v>
      </c>
      <c r="D95" s="4"/>
      <c r="E95" s="11"/>
      <c r="F95" s="5"/>
      <c r="G95" s="10">
        <f>SUM(G90:G94)</f>
        <v>59.532273000000004</v>
      </c>
      <c r="H95" s="22"/>
    </row>
    <row r="96" spans="1:8" ht="15.75" x14ac:dyDescent="0.25">
      <c r="A96" s="28">
        <v>16</v>
      </c>
      <c r="B96" s="29" t="s">
        <v>74</v>
      </c>
      <c r="C96" s="3" t="s">
        <v>9</v>
      </c>
      <c r="D96" s="4" t="s">
        <v>10</v>
      </c>
      <c r="E96" s="4">
        <v>31</v>
      </c>
      <c r="F96" s="5">
        <v>4716.58</v>
      </c>
      <c r="G96" s="6">
        <f>F96*E96/1000</f>
        <v>146.21398000000002</v>
      </c>
      <c r="H96" s="19" t="s">
        <v>75</v>
      </c>
    </row>
    <row r="97" spans="1:8" ht="15.75" x14ac:dyDescent="0.25">
      <c r="A97" s="28"/>
      <c r="B97" s="29"/>
      <c r="C97" s="3" t="s">
        <v>76</v>
      </c>
      <c r="D97" s="4" t="s">
        <v>19</v>
      </c>
      <c r="E97" s="4">
        <v>60.32</v>
      </c>
      <c r="F97" s="5">
        <v>276.93</v>
      </c>
      <c r="G97" s="6">
        <f>F97*E97/1000</f>
        <v>16.704417599999999</v>
      </c>
      <c r="H97" s="19"/>
    </row>
    <row r="98" spans="1:8" ht="31.5" x14ac:dyDescent="0.25">
      <c r="A98" s="28"/>
      <c r="B98" s="29"/>
      <c r="C98" s="7" t="s">
        <v>97</v>
      </c>
      <c r="D98" s="4"/>
      <c r="E98" s="4"/>
      <c r="F98" s="5"/>
      <c r="G98" s="6"/>
      <c r="H98" s="19"/>
    </row>
    <row r="99" spans="1:8" ht="15.75" x14ac:dyDescent="0.25">
      <c r="A99" s="28"/>
      <c r="B99" s="29"/>
      <c r="C99" s="3" t="s">
        <v>39</v>
      </c>
      <c r="D99" s="4" t="s">
        <v>10</v>
      </c>
      <c r="E99" s="4">
        <v>12</v>
      </c>
      <c r="F99" s="5">
        <v>4366.45</v>
      </c>
      <c r="G99" s="6">
        <f t="shared" ref="G99:G105" si="7">F99*E99/1000</f>
        <v>52.397399999999998</v>
      </c>
      <c r="H99" s="19" t="s">
        <v>77</v>
      </c>
    </row>
    <row r="100" spans="1:8" ht="15.75" x14ac:dyDescent="0.25">
      <c r="A100" s="28"/>
      <c r="B100" s="29"/>
      <c r="C100" s="3" t="s">
        <v>78</v>
      </c>
      <c r="D100" s="4" t="s">
        <v>10</v>
      </c>
      <c r="E100" s="4">
        <v>2</v>
      </c>
      <c r="F100" s="5">
        <v>3263.29</v>
      </c>
      <c r="G100" s="6">
        <f t="shared" si="7"/>
        <v>6.52658</v>
      </c>
      <c r="H100" s="19" t="s">
        <v>77</v>
      </c>
    </row>
    <row r="101" spans="1:8" ht="15.75" x14ac:dyDescent="0.25">
      <c r="A101" s="28"/>
      <c r="B101" s="29"/>
      <c r="C101" s="3" t="s">
        <v>41</v>
      </c>
      <c r="D101" s="4" t="s">
        <v>10</v>
      </c>
      <c r="E101" s="4">
        <v>4</v>
      </c>
      <c r="F101" s="5">
        <v>5949.75</v>
      </c>
      <c r="G101" s="6">
        <f t="shared" si="7"/>
        <v>23.798999999999999</v>
      </c>
      <c r="H101" s="19" t="s">
        <v>77</v>
      </c>
    </row>
    <row r="102" spans="1:8" ht="15.75" x14ac:dyDescent="0.25">
      <c r="A102" s="28"/>
      <c r="B102" s="29"/>
      <c r="C102" s="3" t="s">
        <v>43</v>
      </c>
      <c r="D102" s="4" t="s">
        <v>10</v>
      </c>
      <c r="E102" s="4">
        <v>1</v>
      </c>
      <c r="F102" s="5">
        <v>6017.38</v>
      </c>
      <c r="G102" s="6">
        <f t="shared" si="7"/>
        <v>6.0173800000000002</v>
      </c>
      <c r="H102" s="19" t="s">
        <v>77</v>
      </c>
    </row>
    <row r="103" spans="1:8" ht="15.75" x14ac:dyDescent="0.25">
      <c r="A103" s="28"/>
      <c r="B103" s="29"/>
      <c r="C103" s="3" t="s">
        <v>79</v>
      </c>
      <c r="D103" s="4" t="s">
        <v>10</v>
      </c>
      <c r="E103" s="4">
        <v>2</v>
      </c>
      <c r="F103" s="5">
        <v>6940.92</v>
      </c>
      <c r="G103" s="6">
        <f t="shared" si="7"/>
        <v>13.88184</v>
      </c>
      <c r="H103" s="19" t="s">
        <v>77</v>
      </c>
    </row>
    <row r="104" spans="1:8" ht="15.75" x14ac:dyDescent="0.25">
      <c r="A104" s="28"/>
      <c r="B104" s="29"/>
      <c r="C104" s="3" t="s">
        <v>27</v>
      </c>
      <c r="D104" s="4" t="s">
        <v>10</v>
      </c>
      <c r="E104" s="4">
        <v>2</v>
      </c>
      <c r="F104" s="5">
        <v>8685.83</v>
      </c>
      <c r="G104" s="6">
        <f t="shared" si="7"/>
        <v>17.371659999999999</v>
      </c>
      <c r="H104" s="19" t="s">
        <v>77</v>
      </c>
    </row>
    <row r="105" spans="1:8" ht="15.75" x14ac:dyDescent="0.2">
      <c r="A105" s="28"/>
      <c r="B105" s="29"/>
      <c r="C105" s="25" t="s">
        <v>54</v>
      </c>
      <c r="D105" s="26" t="s">
        <v>10</v>
      </c>
      <c r="E105" s="26">
        <v>1</v>
      </c>
      <c r="F105" s="26">
        <v>967.07</v>
      </c>
      <c r="G105" s="26">
        <f t="shared" si="7"/>
        <v>0.9670700000000001</v>
      </c>
      <c r="H105" s="27" t="s">
        <v>77</v>
      </c>
    </row>
    <row r="106" spans="1:8" ht="15.75" x14ac:dyDescent="0.25">
      <c r="A106" s="28"/>
      <c r="B106" s="29"/>
      <c r="C106" s="7" t="s">
        <v>17</v>
      </c>
      <c r="D106" s="8"/>
      <c r="E106" s="8"/>
      <c r="F106" s="9"/>
      <c r="G106" s="10">
        <f>SUM(G96:G105)</f>
        <v>283.87932760000001</v>
      </c>
      <c r="H106" s="20"/>
    </row>
    <row r="107" spans="1:8" ht="15.75" x14ac:dyDescent="0.25">
      <c r="A107" s="28">
        <v>17</v>
      </c>
      <c r="B107" s="29" t="s">
        <v>98</v>
      </c>
      <c r="C107" s="3" t="s">
        <v>9</v>
      </c>
      <c r="D107" s="4" t="s">
        <v>10</v>
      </c>
      <c r="E107" s="4">
        <v>5</v>
      </c>
      <c r="F107" s="5">
        <v>4716.58</v>
      </c>
      <c r="G107" s="6">
        <f>F107*E107/1000</f>
        <v>23.582900000000002</v>
      </c>
      <c r="H107" s="19"/>
    </row>
    <row r="108" spans="1:8" ht="15.75" x14ac:dyDescent="0.25">
      <c r="A108" s="28"/>
      <c r="B108" s="29"/>
      <c r="C108" s="3" t="s">
        <v>32</v>
      </c>
      <c r="D108" s="4" t="s">
        <v>10</v>
      </c>
      <c r="E108" s="4">
        <v>5</v>
      </c>
      <c r="F108" s="5">
        <v>3603.58</v>
      </c>
      <c r="G108" s="6">
        <f>F108*E108/1000</f>
        <v>18.017900000000001</v>
      </c>
      <c r="H108" s="19" t="s">
        <v>80</v>
      </c>
    </row>
    <row r="109" spans="1:8" ht="15.75" x14ac:dyDescent="0.25">
      <c r="A109" s="28"/>
      <c r="B109" s="29"/>
      <c r="C109" s="3" t="s">
        <v>56</v>
      </c>
      <c r="D109" s="4" t="s">
        <v>10</v>
      </c>
      <c r="E109" s="4">
        <v>1</v>
      </c>
      <c r="F109" s="5">
        <v>6770.88</v>
      </c>
      <c r="G109" s="6">
        <f>F109*E109/1000</f>
        <v>6.77088</v>
      </c>
      <c r="H109" s="19" t="s">
        <v>80</v>
      </c>
    </row>
    <row r="110" spans="1:8" ht="15.75" x14ac:dyDescent="0.25">
      <c r="A110" s="28"/>
      <c r="B110" s="29"/>
      <c r="C110" s="3" t="s">
        <v>57</v>
      </c>
      <c r="D110" s="4" t="s">
        <v>10</v>
      </c>
      <c r="E110" s="4">
        <v>17</v>
      </c>
      <c r="F110" s="5">
        <v>6357.67</v>
      </c>
      <c r="G110" s="6">
        <f>F110*E110/1000</f>
        <v>108.08038999999999</v>
      </c>
      <c r="H110" s="19" t="s">
        <v>80</v>
      </c>
    </row>
    <row r="111" spans="1:8" ht="15.75" x14ac:dyDescent="0.25">
      <c r="A111" s="28"/>
      <c r="B111" s="29"/>
      <c r="C111" s="3" t="s">
        <v>58</v>
      </c>
      <c r="D111" s="4" t="s">
        <v>10</v>
      </c>
      <c r="E111" s="4">
        <v>10</v>
      </c>
      <c r="F111" s="5">
        <v>7281.19</v>
      </c>
      <c r="G111" s="6">
        <f>F111*E111/1000</f>
        <v>72.811899999999994</v>
      </c>
      <c r="H111" s="19" t="s">
        <v>80</v>
      </c>
    </row>
    <row r="112" spans="1:8" ht="15.75" x14ac:dyDescent="0.25">
      <c r="A112" s="28"/>
      <c r="B112" s="30"/>
      <c r="C112" s="7" t="s">
        <v>17</v>
      </c>
      <c r="D112" s="8"/>
      <c r="E112" s="8"/>
      <c r="F112" s="9"/>
      <c r="G112" s="10">
        <f>SUM(G107:G111)</f>
        <v>229.26396999999997</v>
      </c>
      <c r="H112" s="20"/>
    </row>
    <row r="113" spans="1:8" ht="15.75" x14ac:dyDescent="0.25">
      <c r="A113" s="34">
        <v>18</v>
      </c>
      <c r="B113" s="35" t="s">
        <v>81</v>
      </c>
      <c r="C113" s="3" t="s">
        <v>18</v>
      </c>
      <c r="D113" s="4" t="s">
        <v>19</v>
      </c>
      <c r="E113" s="4">
        <v>360</v>
      </c>
      <c r="F113" s="5">
        <v>398.31</v>
      </c>
      <c r="G113" s="6">
        <f>F113*E113/1000</f>
        <v>143.39160000000001</v>
      </c>
      <c r="H113" s="19"/>
    </row>
    <row r="114" spans="1:8" ht="15.75" x14ac:dyDescent="0.25">
      <c r="A114" s="28"/>
      <c r="B114" s="29"/>
      <c r="C114" s="7" t="s">
        <v>17</v>
      </c>
      <c r="D114" s="4"/>
      <c r="E114" s="4"/>
      <c r="F114" s="5"/>
      <c r="G114" s="10">
        <f>SUM(G113:G113)</f>
        <v>143.39160000000001</v>
      </c>
      <c r="H114" s="19"/>
    </row>
    <row r="115" spans="1:8" ht="15.75" x14ac:dyDescent="0.25">
      <c r="A115" s="28">
        <v>19</v>
      </c>
      <c r="B115" s="29" t="s">
        <v>82</v>
      </c>
      <c r="C115" s="3" t="s">
        <v>9</v>
      </c>
      <c r="D115" s="4" t="s">
        <v>10</v>
      </c>
      <c r="E115" s="4">
        <v>16</v>
      </c>
      <c r="F115" s="5">
        <v>4716.58</v>
      </c>
      <c r="G115" s="6">
        <f>F115*E115/1000</f>
        <v>75.465279999999993</v>
      </c>
      <c r="H115" s="19"/>
    </row>
    <row r="116" spans="1:8" ht="15.75" x14ac:dyDescent="0.25">
      <c r="A116" s="28"/>
      <c r="B116" s="29"/>
      <c r="C116" s="3" t="s">
        <v>83</v>
      </c>
      <c r="D116" s="4" t="s">
        <v>10</v>
      </c>
      <c r="E116" s="4">
        <v>1</v>
      </c>
      <c r="F116" s="5">
        <v>8303.57</v>
      </c>
      <c r="G116" s="6">
        <f>F116*E116/1000</f>
        <v>8.3035700000000006</v>
      </c>
      <c r="H116" s="19"/>
    </row>
    <row r="117" spans="1:8" ht="15.75" x14ac:dyDescent="0.25">
      <c r="A117" s="28"/>
      <c r="B117" s="30"/>
      <c r="C117" s="7" t="s">
        <v>17</v>
      </c>
      <c r="D117" s="8"/>
      <c r="E117" s="8"/>
      <c r="F117" s="9"/>
      <c r="G117" s="10">
        <f>G115+G116</f>
        <v>83.768849999999986</v>
      </c>
      <c r="H117" s="20"/>
    </row>
    <row r="118" spans="1:8" ht="15.75" x14ac:dyDescent="0.25">
      <c r="A118" s="28">
        <v>20</v>
      </c>
      <c r="B118" s="29" t="s">
        <v>84</v>
      </c>
      <c r="C118" s="3" t="s">
        <v>9</v>
      </c>
      <c r="D118" s="4" t="s">
        <v>10</v>
      </c>
      <c r="E118" s="4">
        <v>24</v>
      </c>
      <c r="F118" s="5">
        <v>4716.58</v>
      </c>
      <c r="G118" s="6">
        <f>F118*E118/1000</f>
        <v>113.19792</v>
      </c>
      <c r="H118" s="19"/>
    </row>
    <row r="119" spans="1:8" ht="15.75" x14ac:dyDescent="0.25">
      <c r="A119" s="28"/>
      <c r="B119" s="30"/>
      <c r="C119" s="7" t="s">
        <v>17</v>
      </c>
      <c r="D119" s="8"/>
      <c r="E119" s="8"/>
      <c r="F119" s="9"/>
      <c r="G119" s="10">
        <f>SUM(G118:G118)</f>
        <v>113.19792</v>
      </c>
      <c r="H119" s="20"/>
    </row>
    <row r="120" spans="1:8" ht="15.75" x14ac:dyDescent="0.25">
      <c r="A120" s="28">
        <v>20</v>
      </c>
      <c r="B120" s="29" t="s">
        <v>85</v>
      </c>
      <c r="C120" s="3" t="s">
        <v>86</v>
      </c>
      <c r="D120" s="4" t="s">
        <v>10</v>
      </c>
      <c r="E120" s="4">
        <v>1</v>
      </c>
      <c r="F120" s="5">
        <v>4281.1000000000004</v>
      </c>
      <c r="G120" s="6">
        <f>F120*E120/1000</f>
        <v>4.2811000000000003</v>
      </c>
      <c r="H120" s="19"/>
    </row>
    <row r="121" spans="1:8" ht="15.75" x14ac:dyDescent="0.25">
      <c r="A121" s="28"/>
      <c r="B121" s="30"/>
      <c r="C121" s="7" t="s">
        <v>17</v>
      </c>
      <c r="D121" s="8"/>
      <c r="E121" s="8"/>
      <c r="F121" s="9"/>
      <c r="G121" s="10">
        <f>SUM(G120:G120)</f>
        <v>4.2811000000000003</v>
      </c>
      <c r="H121" s="20"/>
    </row>
    <row r="122" spans="1:8" ht="15.75" x14ac:dyDescent="0.25">
      <c r="A122" s="28">
        <v>21</v>
      </c>
      <c r="B122" s="29" t="s">
        <v>87</v>
      </c>
      <c r="C122" s="3" t="s">
        <v>18</v>
      </c>
      <c r="D122" s="4" t="s">
        <v>19</v>
      </c>
      <c r="E122" s="5">
        <v>630.29999999999995</v>
      </c>
      <c r="F122" s="5">
        <v>398.31</v>
      </c>
      <c r="G122" s="6">
        <f>F122*E122/1000</f>
        <v>251.05479299999999</v>
      </c>
      <c r="H122" s="19"/>
    </row>
    <row r="123" spans="1:8" ht="15.75" x14ac:dyDescent="0.25">
      <c r="A123" s="28"/>
      <c r="B123" s="29"/>
      <c r="C123" s="7" t="s">
        <v>17</v>
      </c>
      <c r="D123" s="8"/>
      <c r="E123" s="8"/>
      <c r="F123" s="9"/>
      <c r="G123" s="10">
        <f>SUM(G122:G122)</f>
        <v>251.05479299999999</v>
      </c>
      <c r="H123" s="20"/>
    </row>
    <row r="124" spans="1:8" ht="15.75" x14ac:dyDescent="0.25">
      <c r="A124" s="28">
        <v>22</v>
      </c>
      <c r="B124" s="29" t="s">
        <v>88</v>
      </c>
      <c r="C124" s="3" t="s">
        <v>9</v>
      </c>
      <c r="D124" s="4" t="s">
        <v>10</v>
      </c>
      <c r="E124" s="4">
        <v>7</v>
      </c>
      <c r="F124" s="5">
        <v>4716.58</v>
      </c>
      <c r="G124" s="6">
        <f t="shared" ref="G124:G129" si="8">F124*E124/1000</f>
        <v>33.016059999999996</v>
      </c>
      <c r="H124" s="19"/>
    </row>
    <row r="125" spans="1:8" ht="15.75" x14ac:dyDescent="0.25">
      <c r="A125" s="28"/>
      <c r="B125" s="29"/>
      <c r="C125" s="3" t="s">
        <v>38</v>
      </c>
      <c r="D125" s="4" t="s">
        <v>10</v>
      </c>
      <c r="E125" s="4">
        <f>4*9</f>
        <v>36</v>
      </c>
      <c r="F125" s="5">
        <v>48.25</v>
      </c>
      <c r="G125" s="6">
        <f t="shared" si="8"/>
        <v>1.7370000000000001</v>
      </c>
      <c r="H125" s="19"/>
    </row>
    <row r="126" spans="1:8" ht="15.75" x14ac:dyDescent="0.25">
      <c r="A126" s="28"/>
      <c r="B126" s="29"/>
      <c r="C126" s="3" t="s">
        <v>29</v>
      </c>
      <c r="D126" s="4" t="s">
        <v>10</v>
      </c>
      <c r="E126" s="4">
        <v>2</v>
      </c>
      <c r="F126" s="5">
        <v>4204.0600000000004</v>
      </c>
      <c r="G126" s="6">
        <f t="shared" si="8"/>
        <v>8.4081200000000003</v>
      </c>
      <c r="H126" s="19" t="s">
        <v>89</v>
      </c>
    </row>
    <row r="127" spans="1:8" ht="15.75" x14ac:dyDescent="0.25">
      <c r="A127" s="28"/>
      <c r="B127" s="29"/>
      <c r="C127" s="3" t="s">
        <v>32</v>
      </c>
      <c r="D127" s="4" t="s">
        <v>10</v>
      </c>
      <c r="E127" s="4">
        <v>6</v>
      </c>
      <c r="F127" s="5">
        <v>3195.3</v>
      </c>
      <c r="G127" s="6">
        <f t="shared" si="8"/>
        <v>19.171800000000005</v>
      </c>
      <c r="H127" s="19" t="s">
        <v>89</v>
      </c>
    </row>
    <row r="128" spans="1:8" ht="15.75" x14ac:dyDescent="0.25">
      <c r="A128" s="28"/>
      <c r="B128" s="29"/>
      <c r="C128" s="3" t="s">
        <v>57</v>
      </c>
      <c r="D128" s="4" t="s">
        <v>10</v>
      </c>
      <c r="E128" s="4">
        <v>16</v>
      </c>
      <c r="F128" s="5">
        <v>5950.39</v>
      </c>
      <c r="G128" s="6">
        <f t="shared" si="8"/>
        <v>95.206240000000008</v>
      </c>
      <c r="H128" s="19" t="s">
        <v>89</v>
      </c>
    </row>
    <row r="129" spans="1:8" ht="15.75" x14ac:dyDescent="0.25">
      <c r="A129" s="28"/>
      <c r="B129" s="30"/>
      <c r="C129" s="3" t="s">
        <v>90</v>
      </c>
      <c r="D129" s="4" t="s">
        <v>19</v>
      </c>
      <c r="E129" s="4">
        <v>1300</v>
      </c>
      <c r="F129" s="5">
        <v>398.31</v>
      </c>
      <c r="G129" s="6">
        <f t="shared" si="8"/>
        <v>517.803</v>
      </c>
      <c r="H129" s="19"/>
    </row>
    <row r="130" spans="1:8" ht="15.75" x14ac:dyDescent="0.25">
      <c r="A130" s="28"/>
      <c r="B130" s="30"/>
      <c r="C130" s="7" t="s">
        <v>17</v>
      </c>
      <c r="D130" s="8"/>
      <c r="E130" s="8"/>
      <c r="F130" s="9"/>
      <c r="G130" s="10">
        <f>SUM(G124:G129)</f>
        <v>675.34222</v>
      </c>
      <c r="H130" s="20"/>
    </row>
    <row r="131" spans="1:8" ht="15.75" x14ac:dyDescent="0.25">
      <c r="A131" s="28">
        <v>23</v>
      </c>
      <c r="B131" s="29" t="s">
        <v>91</v>
      </c>
      <c r="C131" s="3" t="s">
        <v>9</v>
      </c>
      <c r="D131" s="4" t="s">
        <v>10</v>
      </c>
      <c r="E131" s="4">
        <v>5</v>
      </c>
      <c r="F131" s="5">
        <v>4716.58</v>
      </c>
      <c r="G131" s="6">
        <f>F131*E131/1000</f>
        <v>23.582900000000002</v>
      </c>
      <c r="H131" s="19"/>
    </row>
    <row r="132" spans="1:8" ht="15.75" x14ac:dyDescent="0.25">
      <c r="A132" s="28"/>
      <c r="B132" s="30"/>
      <c r="C132" s="7" t="s">
        <v>17</v>
      </c>
      <c r="D132" s="8"/>
      <c r="E132" s="8"/>
      <c r="F132" s="9"/>
      <c r="G132" s="10">
        <f>SUM(G131:G131)</f>
        <v>23.582900000000002</v>
      </c>
      <c r="H132" s="20"/>
    </row>
    <row r="133" spans="1:8" ht="15.75" x14ac:dyDescent="0.25">
      <c r="A133" s="19"/>
      <c r="B133" s="31" t="s">
        <v>92</v>
      </c>
      <c r="C133" s="32"/>
      <c r="D133" s="4"/>
      <c r="E133" s="11"/>
      <c r="F133" s="23"/>
      <c r="G133" s="24">
        <f>G10+G12+G21+G25+G35+G37+G47+G50+G63+G69+G78+G89+G95+G106+G112+G114+G117+G119+G121+G123+G130+G132</f>
        <v>9079.7269622999993</v>
      </c>
      <c r="H133" s="19"/>
    </row>
    <row r="134" spans="1:8" ht="18.75" x14ac:dyDescent="0.3">
      <c r="A134" s="12"/>
      <c r="B134" s="13"/>
      <c r="C134" s="12"/>
      <c r="D134" s="14"/>
      <c r="E134" s="15"/>
      <c r="F134" s="14"/>
      <c r="G134" s="16"/>
      <c r="H134" s="12"/>
    </row>
    <row r="135" spans="1:8" x14ac:dyDescent="0.2">
      <c r="D135" s="17"/>
      <c r="E135" s="17"/>
      <c r="F135" s="17"/>
      <c r="G135" s="17"/>
    </row>
    <row r="136" spans="1:8" ht="18.75" x14ac:dyDescent="0.3">
      <c r="A136" s="12"/>
      <c r="B136" s="13"/>
      <c r="C136" s="12"/>
      <c r="D136" s="14"/>
      <c r="E136" s="15"/>
      <c r="F136" s="14"/>
      <c r="G136" s="16"/>
      <c r="H136" s="12"/>
    </row>
    <row r="137" spans="1:8" x14ac:dyDescent="0.2">
      <c r="D137" s="17"/>
      <c r="E137" s="17"/>
      <c r="F137" s="17"/>
      <c r="G137" s="17"/>
    </row>
  </sheetData>
  <mergeCells count="48">
    <mergeCell ref="A2:D2"/>
    <mergeCell ref="G2:H2"/>
    <mergeCell ref="A4:A10"/>
    <mergeCell ref="B4:B10"/>
    <mergeCell ref="A11:A12"/>
    <mergeCell ref="B11:B12"/>
    <mergeCell ref="A13:A21"/>
    <mergeCell ref="B13:B21"/>
    <mergeCell ref="A22:A25"/>
    <mergeCell ref="B22:B25"/>
    <mergeCell ref="A26:A35"/>
    <mergeCell ref="B26:B35"/>
    <mergeCell ref="B70:B78"/>
    <mergeCell ref="A36:A37"/>
    <mergeCell ref="B36:B37"/>
    <mergeCell ref="A38:A47"/>
    <mergeCell ref="B38:B47"/>
    <mergeCell ref="A48:A50"/>
    <mergeCell ref="B48:B50"/>
    <mergeCell ref="A122:A123"/>
    <mergeCell ref="B122:B123"/>
    <mergeCell ref="A107:A112"/>
    <mergeCell ref="B107:B112"/>
    <mergeCell ref="A113:A114"/>
    <mergeCell ref="B113:B114"/>
    <mergeCell ref="A115:A117"/>
    <mergeCell ref="B115:B117"/>
    <mergeCell ref="A1:H1"/>
    <mergeCell ref="A118:A119"/>
    <mergeCell ref="B118:B119"/>
    <mergeCell ref="A120:A121"/>
    <mergeCell ref="B120:B121"/>
    <mergeCell ref="A79:A89"/>
    <mergeCell ref="B79:B89"/>
    <mergeCell ref="A90:A95"/>
    <mergeCell ref="B90:B95"/>
    <mergeCell ref="A96:A106"/>
    <mergeCell ref="B96:B106"/>
    <mergeCell ref="A51:A63"/>
    <mergeCell ref="B51:B63"/>
    <mergeCell ref="A64:A69"/>
    <mergeCell ref="B64:B69"/>
    <mergeCell ref="A70:A78"/>
    <mergeCell ref="A124:A130"/>
    <mergeCell ref="B124:B130"/>
    <mergeCell ref="A131:A132"/>
    <mergeCell ref="B131:B132"/>
    <mergeCell ref="B133:C133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Озеленение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Катя</cp:lastModifiedBy>
  <cp:lastPrinted>2017-07-03T12:01:10Z</cp:lastPrinted>
  <dcterms:created xsi:type="dcterms:W3CDTF">2017-07-03T11:55:39Z</dcterms:created>
  <dcterms:modified xsi:type="dcterms:W3CDTF">2017-11-20T07:12:17Z</dcterms:modified>
</cp:coreProperties>
</file>